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ate1904="1"/>
  <mc:AlternateContent xmlns:mc="http://schemas.openxmlformats.org/markup-compatibility/2006">
    <mc:Choice Requires="x15">
      <x15ac:absPath xmlns:x15ac="http://schemas.microsoft.com/office/spreadsheetml/2010/11/ac" url="/Users/laurambrizes/Dropbox/Vital Planet Probiotics/Forms/"/>
    </mc:Choice>
  </mc:AlternateContent>
  <xr:revisionPtr revIDLastSave="0" documentId="8_{64529B56-843D-4145-B62E-E7F3E5FABA8C}" xr6:coauthVersionLast="46" xr6:coauthVersionMax="46" xr10:uidLastSave="{00000000-0000-0000-0000-000000000000}"/>
  <bookViews>
    <workbookView xWindow="0" yWindow="500" windowWidth="25600" windowHeight="14560" xr2:uid="{00000000-000D-0000-FFFF-FFFF00000000}"/>
  </bookViews>
  <sheets>
    <sheet name="Sheet 1 (2)" sheetId="2" r:id="rId1"/>
  </sheets>
  <definedNames>
    <definedName name="_xlnm.Print_Area" localSheetId="0">'Sheet 1 (2)'!$A$1:$K$101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2" l="1"/>
  <c r="K26" i="2"/>
  <c r="I15" i="2" l="1"/>
  <c r="K15" i="2" s="1"/>
  <c r="I14" i="2"/>
  <c r="K14" i="2" s="1"/>
  <c r="I66" i="2" l="1"/>
  <c r="K66" i="2" s="1"/>
  <c r="I23" i="2" l="1"/>
  <c r="K23" i="2" s="1"/>
  <c r="I29" i="2"/>
  <c r="K29" i="2" s="1"/>
  <c r="I27" i="2"/>
  <c r="K27" i="2" s="1"/>
  <c r="I25" i="2"/>
  <c r="K25" i="2" s="1"/>
  <c r="I34" i="2"/>
  <c r="K34" i="2" s="1"/>
  <c r="I21" i="2" l="1"/>
  <c r="K21" i="2" s="1"/>
  <c r="I32" i="2" l="1"/>
  <c r="K32" i="2" s="1"/>
  <c r="I33" i="2"/>
  <c r="K33" i="2" s="1"/>
  <c r="I31" i="2"/>
  <c r="K31" i="2" s="1"/>
  <c r="I11" i="2" l="1"/>
  <c r="K11" i="2" s="1"/>
  <c r="G44" i="2" l="1"/>
  <c r="G43" i="2"/>
  <c r="I43" i="2" s="1"/>
  <c r="K43" i="2" s="1"/>
  <c r="G42" i="2"/>
  <c r="I42" i="2" s="1"/>
  <c r="K42" i="2" s="1"/>
  <c r="G41" i="2"/>
  <c r="G40" i="2"/>
  <c r="G39" i="2"/>
  <c r="I39" i="2" s="1"/>
  <c r="K39" i="2" s="1"/>
  <c r="G38" i="2"/>
  <c r="I38" i="2" s="1"/>
  <c r="K38" i="2" s="1"/>
  <c r="G37" i="2"/>
  <c r="G36" i="2"/>
  <c r="I64" i="2"/>
  <c r="K64" i="2" s="1"/>
  <c r="I65" i="2"/>
  <c r="K65" i="2" s="1"/>
  <c r="I67" i="2"/>
  <c r="K67" i="2" s="1"/>
  <c r="I73" i="2"/>
  <c r="K73" i="2" s="1"/>
  <c r="I74" i="2"/>
  <c r="K74" i="2" s="1"/>
  <c r="I75" i="2"/>
  <c r="K75" i="2" s="1"/>
  <c r="I81" i="2"/>
  <c r="K81" i="2" s="1"/>
  <c r="I82" i="2"/>
  <c r="K82" i="2" s="1"/>
  <c r="I83" i="2"/>
  <c r="K83" i="2" s="1"/>
  <c r="I84" i="2"/>
  <c r="K84" i="2" s="1"/>
  <c r="I85" i="2"/>
  <c r="K85" i="2" s="1"/>
  <c r="I86" i="2"/>
  <c r="K86" i="2" s="1"/>
  <c r="I87" i="2"/>
  <c r="K87" i="2" s="1"/>
  <c r="I80" i="2"/>
  <c r="K80" i="2" s="1"/>
  <c r="I79" i="2"/>
  <c r="K79" i="2" s="1"/>
  <c r="I78" i="2"/>
  <c r="K78" i="2" s="1"/>
  <c r="I77" i="2"/>
  <c r="K77" i="2" s="1"/>
  <c r="I72" i="2"/>
  <c r="K72" i="2" s="1"/>
  <c r="I71" i="2"/>
  <c r="K71" i="2" s="1"/>
  <c r="I70" i="2"/>
  <c r="K70" i="2" s="1"/>
  <c r="I69" i="2"/>
  <c r="K69" i="2" s="1"/>
  <c r="I63" i="2"/>
  <c r="K63" i="2" s="1"/>
  <c r="I62" i="2"/>
  <c r="K62" i="2" s="1"/>
  <c r="I61" i="2"/>
  <c r="K61" i="2" s="1"/>
  <c r="I60" i="2"/>
  <c r="K60" i="2" s="1"/>
  <c r="I13" i="2"/>
  <c r="K13" i="2" s="1"/>
  <c r="I16" i="2"/>
  <c r="K16" i="2" s="1"/>
  <c r="I17" i="2"/>
  <c r="K17" i="2" s="1"/>
  <c r="I18" i="2"/>
  <c r="K18" i="2" s="1"/>
  <c r="I19" i="2"/>
  <c r="K19" i="2" s="1"/>
  <c r="I22" i="2"/>
  <c r="K22" i="2" s="1"/>
  <c r="I24" i="2"/>
  <c r="K24" i="2" s="1"/>
  <c r="I28" i="2"/>
  <c r="K28" i="2" s="1"/>
  <c r="I12" i="2"/>
  <c r="K12" i="2" s="1"/>
  <c r="K88" i="2" l="1"/>
  <c r="K90" i="2" s="1"/>
  <c r="I37" i="2"/>
  <c r="K37" i="2" s="1"/>
  <c r="I41" i="2"/>
  <c r="K41" i="2" s="1"/>
  <c r="I36" i="2"/>
  <c r="K36" i="2" s="1"/>
  <c r="I40" i="2"/>
  <c r="K40" i="2" s="1"/>
  <c r="I44" i="2"/>
  <c r="K44" i="2" s="1"/>
  <c r="K45" i="2" l="1"/>
  <c r="K47" i="2" s="1"/>
  <c r="K92" i="2" s="1"/>
</calcChain>
</file>

<file path=xl/sharedStrings.xml><?xml version="1.0" encoding="utf-8"?>
<sst xmlns="http://schemas.openxmlformats.org/spreadsheetml/2006/main" count="324" uniqueCount="186">
  <si>
    <t>ACCOUNT #:</t>
  </si>
  <si>
    <t>CITY:</t>
  </si>
  <si>
    <t>PHONE:</t>
  </si>
  <si>
    <t>ZIP:</t>
  </si>
  <si>
    <t>VITAL PLANET</t>
  </si>
  <si>
    <t>12 Digit</t>
  </si>
  <si>
    <t>Wholesale</t>
  </si>
  <si>
    <t>Item #</t>
  </si>
  <si>
    <t>Product Description</t>
  </si>
  <si>
    <t>Form</t>
  </si>
  <si>
    <t>UPC Code</t>
  </si>
  <si>
    <t>Ordered</t>
  </si>
  <si>
    <t>Human</t>
  </si>
  <si>
    <t>850964006514</t>
  </si>
  <si>
    <t>850964006576</t>
  </si>
  <si>
    <t>850964006507</t>
  </si>
  <si>
    <t>850964006569</t>
  </si>
  <si>
    <t>850964006521</t>
  </si>
  <si>
    <t>850964006583</t>
  </si>
  <si>
    <t>Canine</t>
  </si>
  <si>
    <t>Powder</t>
  </si>
  <si>
    <t>850964006125</t>
  </si>
  <si>
    <t>850964006446</t>
  </si>
  <si>
    <t>Chewable Tablet</t>
  </si>
  <si>
    <t>850964006194</t>
  </si>
  <si>
    <t>850964006453</t>
  </si>
  <si>
    <t>850964006132</t>
  </si>
  <si>
    <t>Soft Chew</t>
  </si>
  <si>
    <t>850964006156</t>
  </si>
  <si>
    <t>Feline</t>
  </si>
  <si>
    <t>850964006149</t>
  </si>
  <si>
    <t xml:space="preserve">  PET - DAILY MAINTENANCE FORMULAS</t>
  </si>
  <si>
    <t>850964006040</t>
  </si>
  <si>
    <t>850964006200</t>
  </si>
  <si>
    <t>850964006217</t>
  </si>
  <si>
    <t>850964006224</t>
  </si>
  <si>
    <t>850964006231</t>
  </si>
  <si>
    <t>850964006392</t>
  </si>
  <si>
    <t>850964006408</t>
  </si>
  <si>
    <t>850964006033</t>
  </si>
  <si>
    <t>850964006439</t>
  </si>
  <si>
    <t>850964006286</t>
  </si>
  <si>
    <t>850964006095</t>
  </si>
  <si>
    <t>850964006002</t>
  </si>
  <si>
    <t>850964006064</t>
  </si>
  <si>
    <t>850964006477</t>
  </si>
  <si>
    <t>850964006057</t>
  </si>
  <si>
    <t>850964006323</t>
  </si>
  <si>
    <t>850964006026</t>
  </si>
  <si>
    <t>850964006019</t>
  </si>
  <si>
    <t xml:space="preserve">  BOOKS BY BRENDA WATSON</t>
  </si>
  <si>
    <t>Brenda Watson’s Natural Pet Care</t>
  </si>
  <si>
    <t>Paperback Book</t>
  </si>
  <si>
    <t>DETAILS &amp; TERMS:</t>
  </si>
  <si>
    <t>COMPANY CONTACT INFORMATION:</t>
  </si>
  <si>
    <t>IMPORTANT ORDER NOTES:</t>
  </si>
  <si>
    <t>Vital Planet, 133 Candy Lane, Palm Harbor, FL 34683</t>
  </si>
  <si>
    <t>TOLL-FREE: 800-938-8482</t>
  </si>
  <si>
    <t>FAX: 855-727-3585</t>
  </si>
  <si>
    <t>Soft Gel</t>
  </si>
  <si>
    <t>ADDRESS:</t>
  </si>
  <si>
    <t>STORE:</t>
  </si>
  <si>
    <t>CARD #:</t>
  </si>
  <si>
    <t>MSRP</t>
  </si>
  <si>
    <t>CC</t>
  </si>
  <si>
    <t>TERMS:</t>
  </si>
  <si>
    <t>12021</t>
  </si>
  <si>
    <t>12023</t>
  </si>
  <si>
    <t>12022</t>
  </si>
  <si>
    <t>12011</t>
  </si>
  <si>
    <t>12018</t>
  </si>
  <si>
    <t>12015</t>
  </si>
  <si>
    <t>12024</t>
  </si>
  <si>
    <t>12001</t>
  </si>
  <si>
    <t>Gut Solutions Second Edition</t>
  </si>
  <si>
    <t>The Hope Formula</t>
  </si>
  <si>
    <t>The Detox Strategy</t>
  </si>
  <si>
    <t>The Skinny Gut Diet</t>
  </si>
  <si>
    <t>Road To Perfect Health Book</t>
  </si>
  <si>
    <t>Renew Your Life</t>
  </si>
  <si>
    <t>Heart of Perfect Health</t>
  </si>
  <si>
    <t>Fiber35 Diet</t>
  </si>
  <si>
    <t>Hardcover Book</t>
  </si>
  <si>
    <t>Book</t>
  </si>
  <si>
    <t>Type</t>
  </si>
  <si>
    <t>Price</t>
  </si>
  <si>
    <t>Delayed Release VegCap</t>
  </si>
  <si>
    <t>850964006590</t>
  </si>
  <si>
    <t>850964006606</t>
  </si>
  <si>
    <t>850964006613</t>
  </si>
  <si>
    <t>850964006620</t>
  </si>
  <si>
    <t xml:space="preserve">  PET - CONDITION SPECIFIC FORMULAS</t>
  </si>
  <si>
    <t>Free ground shipping on orders of $200.00 or more</t>
  </si>
  <si>
    <t>Add shipping charge of $8.95 for orders less than $200.00</t>
  </si>
  <si>
    <t>All approved drop-ship orders subject to same shipping fee structure</t>
  </si>
  <si>
    <t>Case contains 12 units unless otherwise specified</t>
  </si>
  <si>
    <t>STATE:</t>
  </si>
  <si>
    <t>Units</t>
  </si>
  <si>
    <t>Case</t>
  </si>
  <si>
    <t>Cases</t>
  </si>
  <si>
    <t>TOTAL</t>
  </si>
  <si>
    <t>Order</t>
  </si>
  <si>
    <t>HUMAN &amp; BOOK SUBTOTAL:</t>
  </si>
  <si>
    <t>DISCOUNT PERCENTAGE:</t>
  </si>
  <si>
    <r>
      <t xml:space="preserve">NET ORDER </t>
    </r>
    <r>
      <rPr>
        <i/>
        <sz val="11"/>
        <color theme="1"/>
        <rFont val="Arial"/>
        <family val="2"/>
      </rPr>
      <t>(Human &amp; Book)</t>
    </r>
    <r>
      <rPr>
        <b/>
        <sz val="11"/>
        <color theme="1"/>
        <rFont val="Arial"/>
        <family val="2"/>
      </rPr>
      <t>:</t>
    </r>
  </si>
  <si>
    <t>CONTACT:</t>
  </si>
  <si>
    <t>CARD NAME:</t>
  </si>
  <si>
    <t>CARD TYPE:</t>
  </si>
  <si>
    <r>
      <t xml:space="preserve">Flora DOG 20 Billion 10 Strain, </t>
    </r>
    <r>
      <rPr>
        <i/>
        <sz val="10"/>
        <color theme="1"/>
        <rFont val="Arial"/>
        <family val="2"/>
      </rPr>
      <t>111 grams</t>
    </r>
  </si>
  <si>
    <r>
      <t xml:space="preserve">Flora DOG 20 Billion 10 Strain, </t>
    </r>
    <r>
      <rPr>
        <i/>
        <sz val="10"/>
        <color theme="1"/>
        <rFont val="Arial"/>
        <family val="2"/>
      </rPr>
      <t>222 grams</t>
    </r>
  </si>
  <si>
    <r>
      <t xml:space="preserve">Flora DOG 20 Billion 10 Strain, </t>
    </r>
    <r>
      <rPr>
        <i/>
        <sz val="10"/>
        <color theme="1"/>
        <rFont val="Arial"/>
        <family val="2"/>
      </rPr>
      <t>30 count</t>
    </r>
  </si>
  <si>
    <r>
      <t xml:space="preserve">Flora DOG 20 Billion 10 Strain, </t>
    </r>
    <r>
      <rPr>
        <i/>
        <sz val="10"/>
        <color theme="1"/>
        <rFont val="Arial"/>
        <family val="2"/>
      </rPr>
      <t>60 count</t>
    </r>
  </si>
  <si>
    <r>
      <t xml:space="preserve">Flora CAT 20 Billion 10 Strain, </t>
    </r>
    <r>
      <rPr>
        <i/>
        <sz val="10"/>
        <color theme="1"/>
        <rFont val="Arial"/>
        <family val="2"/>
      </rPr>
      <t>111 grams</t>
    </r>
  </si>
  <si>
    <r>
      <t xml:space="preserve">Alaskan Omega-3 </t>
    </r>
    <r>
      <rPr>
        <i/>
        <sz val="10"/>
        <color theme="1"/>
        <rFont val="Arial"/>
        <family val="2"/>
      </rPr>
      <t>60 count</t>
    </r>
  </si>
  <si>
    <r>
      <t xml:space="preserve">Vital DOG Multivitamin </t>
    </r>
    <r>
      <rPr>
        <i/>
        <sz val="10"/>
        <color theme="1"/>
        <rFont val="Arial"/>
        <family val="2"/>
      </rPr>
      <t>75 grams</t>
    </r>
  </si>
  <si>
    <r>
      <t xml:space="preserve">Vital DOG Multivitamin </t>
    </r>
    <r>
      <rPr>
        <i/>
        <sz val="10"/>
        <color theme="1"/>
        <rFont val="Arial"/>
        <family val="2"/>
      </rPr>
      <t>30 count</t>
    </r>
  </si>
  <si>
    <r>
      <t xml:space="preserve">Vital CAT Multivitamin </t>
    </r>
    <r>
      <rPr>
        <i/>
        <sz val="10"/>
        <color theme="1"/>
        <rFont val="Arial"/>
        <family val="2"/>
      </rPr>
      <t>75 grams</t>
    </r>
  </si>
  <si>
    <r>
      <t xml:space="preserve">Living Meal DOG </t>
    </r>
    <r>
      <rPr>
        <i/>
        <sz val="10"/>
        <color theme="1"/>
        <rFont val="Arial"/>
        <family val="2"/>
      </rPr>
      <t>111 grams</t>
    </r>
  </si>
  <si>
    <r>
      <t xml:space="preserve">Digest DOG Enzyme - </t>
    </r>
    <r>
      <rPr>
        <i/>
        <sz val="10"/>
        <color theme="1"/>
        <rFont val="Arial"/>
        <family val="2"/>
      </rPr>
      <t>111 grams</t>
    </r>
  </si>
  <si>
    <r>
      <t xml:space="preserve">Digest CAT Enzyme - </t>
    </r>
    <r>
      <rPr>
        <i/>
        <sz val="10"/>
        <color theme="1"/>
        <rFont val="Arial"/>
        <family val="2"/>
      </rPr>
      <t>75 grams</t>
    </r>
  </si>
  <si>
    <r>
      <t xml:space="preserve">Hip &amp; Joint </t>
    </r>
    <r>
      <rPr>
        <i/>
        <sz val="10"/>
        <color theme="1"/>
        <rFont val="Arial"/>
        <family val="2"/>
      </rPr>
      <t>60 count</t>
    </r>
  </si>
  <si>
    <r>
      <t xml:space="preserve">Hip &amp; Joint </t>
    </r>
    <r>
      <rPr>
        <i/>
        <sz val="10"/>
        <color theme="1"/>
        <rFont val="Arial"/>
        <family val="2"/>
      </rPr>
      <t>120 count</t>
    </r>
  </si>
  <si>
    <r>
      <t xml:space="preserve">Hip &amp; Joint </t>
    </r>
    <r>
      <rPr>
        <i/>
        <sz val="10"/>
        <color theme="1"/>
        <rFont val="Arial"/>
        <family val="2"/>
      </rPr>
      <t>111 grams</t>
    </r>
  </si>
  <si>
    <r>
      <t xml:space="preserve">Hip &amp; Joint </t>
    </r>
    <r>
      <rPr>
        <i/>
        <sz val="10"/>
        <color theme="1"/>
        <rFont val="Arial"/>
        <family val="2"/>
      </rPr>
      <t>30 count</t>
    </r>
  </si>
  <si>
    <r>
      <t xml:space="preserve">Calm </t>
    </r>
    <r>
      <rPr>
        <i/>
        <sz val="10"/>
        <color theme="1"/>
        <rFont val="Arial"/>
        <family val="2"/>
      </rPr>
      <t>60 count</t>
    </r>
  </si>
  <si>
    <r>
      <t xml:space="preserve">Calm </t>
    </r>
    <r>
      <rPr>
        <i/>
        <sz val="10"/>
        <color theme="1"/>
        <rFont val="Arial"/>
        <family val="2"/>
      </rPr>
      <t>45 count</t>
    </r>
  </si>
  <si>
    <r>
      <t xml:space="preserve">Firm Stool </t>
    </r>
    <r>
      <rPr>
        <i/>
        <sz val="10"/>
        <color theme="1"/>
        <rFont val="Arial"/>
        <family val="2"/>
      </rPr>
      <t>111 grams</t>
    </r>
  </si>
  <si>
    <r>
      <t xml:space="preserve">Skin &amp; Coat </t>
    </r>
    <r>
      <rPr>
        <i/>
        <sz val="10"/>
        <color theme="1"/>
        <rFont val="Arial"/>
        <family val="2"/>
      </rPr>
      <t>60 count</t>
    </r>
  </si>
  <si>
    <r>
      <t xml:space="preserve">Skin &amp; Coat </t>
    </r>
    <r>
      <rPr>
        <i/>
        <sz val="10"/>
        <color theme="1"/>
        <rFont val="Arial"/>
        <family val="2"/>
      </rPr>
      <t>111 grams</t>
    </r>
  </si>
  <si>
    <r>
      <t xml:space="preserve">Sensitive Stomach </t>
    </r>
    <r>
      <rPr>
        <i/>
        <sz val="10"/>
        <color theme="1"/>
        <rFont val="Arial"/>
        <family val="2"/>
      </rPr>
      <t>60 count</t>
    </r>
  </si>
  <si>
    <r>
      <t xml:space="preserve">Daily Detox </t>
    </r>
    <r>
      <rPr>
        <i/>
        <sz val="10"/>
        <color theme="1"/>
        <rFont val="Arial"/>
        <family val="2"/>
      </rPr>
      <t>60 count</t>
    </r>
  </si>
  <si>
    <r>
      <t xml:space="preserve">Vital Flora 60B, 60 Strain, Women’s, </t>
    </r>
    <r>
      <rPr>
        <sz val="10"/>
        <color theme="1"/>
        <rFont val="Arial"/>
        <family val="2"/>
      </rPr>
      <t>30ct</t>
    </r>
    <r>
      <rPr>
        <b/>
        <sz val="10"/>
        <color theme="1"/>
        <rFont val="Arial"/>
        <family val="2"/>
      </rPr>
      <t xml:space="preserve"> - fridge</t>
    </r>
  </si>
  <si>
    <r>
      <t xml:space="preserve">Vital Flora 60B, 60 Strain, Ultra Daily, </t>
    </r>
    <r>
      <rPr>
        <sz val="10"/>
        <color theme="1"/>
        <rFont val="Arial"/>
        <family val="2"/>
      </rPr>
      <t>30ct</t>
    </r>
    <r>
      <rPr>
        <b/>
        <sz val="10"/>
        <color theme="1"/>
        <rFont val="Arial"/>
        <family val="2"/>
      </rPr>
      <t xml:space="preserve"> - fridge</t>
    </r>
  </si>
  <si>
    <r>
      <t xml:space="preserve">Vital Flora 60B, 60 Strain, Women’s, </t>
    </r>
    <r>
      <rPr>
        <sz val="10"/>
        <color theme="1"/>
        <rFont val="Arial"/>
        <family val="2"/>
      </rPr>
      <t>60ct</t>
    </r>
    <r>
      <rPr>
        <b/>
        <sz val="10"/>
        <color theme="1"/>
        <rFont val="Arial"/>
        <family val="2"/>
      </rPr>
      <t xml:space="preserve"> - fridge</t>
    </r>
  </si>
  <si>
    <r>
      <t xml:space="preserve">Vital Flora 60B, 60 Strain, Ultra Daily, </t>
    </r>
    <r>
      <rPr>
        <sz val="10"/>
        <color theme="1"/>
        <rFont val="Arial"/>
        <family val="2"/>
      </rPr>
      <t>60ct</t>
    </r>
    <r>
      <rPr>
        <b/>
        <sz val="10"/>
        <color theme="1"/>
        <rFont val="Arial"/>
        <family val="2"/>
      </rPr>
      <t xml:space="preserve"> - fridge</t>
    </r>
  </si>
  <si>
    <r>
      <t xml:space="preserve">Vital Flora 60B, 60 Strain, Adult 55+, </t>
    </r>
    <r>
      <rPr>
        <sz val="10"/>
        <color theme="1"/>
        <rFont val="Arial"/>
        <family val="2"/>
      </rPr>
      <t>30ct</t>
    </r>
    <r>
      <rPr>
        <b/>
        <sz val="10"/>
        <color theme="1"/>
        <rFont val="Arial"/>
        <family val="2"/>
      </rPr>
      <t xml:space="preserve"> - fridge</t>
    </r>
  </si>
  <si>
    <r>
      <t xml:space="preserve">Vital Flora 60B, 60 Strain, Adult 55+, </t>
    </r>
    <r>
      <rPr>
        <sz val="10"/>
        <color theme="1"/>
        <rFont val="Arial"/>
        <family val="2"/>
      </rPr>
      <t>60ct</t>
    </r>
    <r>
      <rPr>
        <b/>
        <sz val="10"/>
        <color theme="1"/>
        <rFont val="Arial"/>
        <family val="2"/>
      </rPr>
      <t xml:space="preserve"> - fridge</t>
    </r>
  </si>
  <si>
    <r>
      <t xml:space="preserve">Vital Flora 60B, 60 Strain, Women’s, </t>
    </r>
    <r>
      <rPr>
        <sz val="10"/>
        <color theme="1"/>
        <rFont val="Arial"/>
        <family val="2"/>
      </rPr>
      <t>30ct</t>
    </r>
    <r>
      <rPr>
        <b/>
        <sz val="10"/>
        <color theme="1"/>
        <rFont val="Arial"/>
        <family val="2"/>
      </rPr>
      <t xml:space="preserve"> - shelf</t>
    </r>
  </si>
  <si>
    <r>
      <t xml:space="preserve">Vital Flora 60B, 60 Strain, Women 55+, </t>
    </r>
    <r>
      <rPr>
        <sz val="10"/>
        <color theme="1"/>
        <rFont val="Arial"/>
        <family val="2"/>
      </rPr>
      <t>30ct</t>
    </r>
    <r>
      <rPr>
        <b/>
        <sz val="10"/>
        <color theme="1"/>
        <rFont val="Arial"/>
        <family val="2"/>
      </rPr>
      <t>- shelf</t>
    </r>
  </si>
  <si>
    <r>
      <t xml:space="preserve">Vital Flora 60B, 60 Strain, Ultra Daily, </t>
    </r>
    <r>
      <rPr>
        <sz val="10"/>
        <color theme="1"/>
        <rFont val="Arial"/>
        <family val="2"/>
      </rPr>
      <t>30ct</t>
    </r>
    <r>
      <rPr>
        <b/>
        <sz val="10"/>
        <color theme="1"/>
        <rFont val="Arial"/>
        <family val="2"/>
      </rPr>
      <t>- shelf</t>
    </r>
  </si>
  <si>
    <r>
      <t xml:space="preserve">Vital Flora 60 60B, 60 Strain, Men's, </t>
    </r>
    <r>
      <rPr>
        <sz val="10"/>
        <color theme="1"/>
        <rFont val="Arial"/>
        <family val="2"/>
      </rPr>
      <t>30ct</t>
    </r>
    <r>
      <rPr>
        <b/>
        <sz val="10"/>
        <color theme="1"/>
        <rFont val="Arial"/>
        <family val="2"/>
      </rPr>
      <t>- shelf</t>
    </r>
  </si>
  <si>
    <t>NET 30</t>
  </si>
  <si>
    <t xml:space="preserve">EXP. </t>
  </si>
  <si>
    <t>PET SUBTOTAL:</t>
  </si>
  <si>
    <r>
      <t xml:space="preserve">NET ORDER </t>
    </r>
    <r>
      <rPr>
        <i/>
        <sz val="11"/>
        <color theme="1"/>
        <rFont val="Arial"/>
        <family val="2"/>
      </rPr>
      <t>(Pet)</t>
    </r>
    <r>
      <rPr>
        <b/>
        <sz val="11"/>
        <color theme="1"/>
        <rFont val="Arial"/>
        <family val="2"/>
      </rPr>
      <t>:</t>
    </r>
  </si>
  <si>
    <r>
      <t xml:space="preserve">TOTAL NET ORDER </t>
    </r>
    <r>
      <rPr>
        <i/>
        <sz val="11"/>
        <color theme="1"/>
        <rFont val="Arial"/>
        <family val="2"/>
      </rPr>
      <t>(All SKUS)</t>
    </r>
    <r>
      <rPr>
        <b/>
        <sz val="11"/>
        <color theme="1"/>
        <rFont val="Arial"/>
        <family val="2"/>
      </rPr>
      <t>:</t>
    </r>
  </si>
  <si>
    <t>SHIPPING POLICIES:</t>
  </si>
  <si>
    <r>
      <t xml:space="preserve">NOTE: </t>
    </r>
    <r>
      <rPr>
        <sz val="16"/>
        <color rgb="FF000000"/>
        <rFont val="Helvetica"/>
        <family val="2"/>
      </rPr>
      <t xml:space="preserve">All products for </t>
    </r>
    <r>
      <rPr>
        <b/>
        <sz val="16"/>
        <color rgb="FF000000"/>
        <rFont val="Helvetica"/>
        <family val="2"/>
      </rPr>
      <t>HUMAN FAMILY MEMBERS</t>
    </r>
    <r>
      <rPr>
        <sz val="16"/>
        <color rgb="FF000000"/>
        <rFont val="Helvetica"/>
        <family val="2"/>
      </rPr>
      <t xml:space="preserve"> are listed on the reverse side of this order form.</t>
    </r>
  </si>
  <si>
    <r>
      <t xml:space="preserve">Website: </t>
    </r>
    <r>
      <rPr>
        <u/>
        <sz val="11"/>
        <color theme="1"/>
        <rFont val="Helvetica"/>
        <family val="2"/>
      </rPr>
      <t>www.VitalPlanet.com</t>
    </r>
    <r>
      <rPr>
        <sz val="11"/>
        <color theme="1"/>
        <rFont val="Helvetica"/>
        <family val="2"/>
      </rPr>
      <t xml:space="preserve">, Email: </t>
    </r>
    <r>
      <rPr>
        <u/>
        <sz val="11"/>
        <color theme="1"/>
        <rFont val="Helvetica"/>
        <family val="2"/>
      </rPr>
      <t>info@VitalPlanet.com</t>
    </r>
    <r>
      <rPr>
        <sz val="11"/>
        <color theme="1"/>
        <rFont val="Helvetica"/>
        <family val="2"/>
      </rPr>
      <t xml:space="preserve">  </t>
    </r>
  </si>
  <si>
    <t xml:space="preserve">  PET - FLORA DOG &amp; FLORA CAT PROBIOTIC FORMULAS</t>
  </si>
  <si>
    <r>
      <t xml:space="preserve">Vital Flora 100B, 100 Strain, Adv. Biome, </t>
    </r>
    <r>
      <rPr>
        <sz val="10"/>
        <color theme="1"/>
        <rFont val="Arial"/>
        <family val="2"/>
      </rPr>
      <t>30ct</t>
    </r>
    <r>
      <rPr>
        <b/>
        <sz val="10"/>
        <color theme="1"/>
        <rFont val="Arial"/>
        <family val="2"/>
      </rPr>
      <t xml:space="preserve"> - fridge</t>
    </r>
  </si>
  <si>
    <r>
      <t xml:space="preserve">Vital LAX, </t>
    </r>
    <r>
      <rPr>
        <sz val="10"/>
        <color theme="1"/>
        <rFont val="Arial"/>
        <family val="2"/>
      </rPr>
      <t>60ct</t>
    </r>
  </si>
  <si>
    <t>Vegetable Capsule</t>
  </si>
  <si>
    <r>
      <t xml:space="preserve">Vital FIBER, </t>
    </r>
    <r>
      <rPr>
        <sz val="10"/>
        <color theme="1"/>
        <rFont val="Arial"/>
        <family val="2"/>
      </rPr>
      <t>220g USDA Organic</t>
    </r>
  </si>
  <si>
    <t>850964006729</t>
  </si>
  <si>
    <r>
      <t xml:space="preserve">Vital GUT RENEW, </t>
    </r>
    <r>
      <rPr>
        <sz val="10"/>
        <color theme="1"/>
        <rFont val="Arial"/>
        <family val="2"/>
      </rPr>
      <t>195g</t>
    </r>
  </si>
  <si>
    <t>850964006736</t>
  </si>
  <si>
    <t>850964006712</t>
  </si>
  <si>
    <t>850964006651</t>
  </si>
  <si>
    <t>Credit card on first order / Net 30 terms with credit approval</t>
  </si>
  <si>
    <t>Payment over 30 days past due may result in future orders Credit Card only</t>
  </si>
  <si>
    <r>
      <t xml:space="preserve">Vital Flora 60B, 60 Strain, Immune Biome, </t>
    </r>
    <r>
      <rPr>
        <sz val="10"/>
        <color theme="1"/>
        <rFont val="Arial"/>
        <family val="2"/>
      </rPr>
      <t>30ct</t>
    </r>
    <r>
      <rPr>
        <b/>
        <sz val="10"/>
        <color theme="1"/>
        <rFont val="Arial"/>
        <family val="2"/>
      </rPr>
      <t xml:space="preserve"> - shelf</t>
    </r>
  </si>
  <si>
    <t>850964006750</t>
  </si>
  <si>
    <t>Capsule</t>
  </si>
  <si>
    <t>850964006743</t>
  </si>
  <si>
    <r>
      <t xml:space="preserve">Vital Flora 60B, 60 Strain, Women’s, </t>
    </r>
    <r>
      <rPr>
        <sz val="10"/>
        <color theme="1"/>
        <rFont val="Arial"/>
        <family val="2"/>
      </rPr>
      <t>60ct</t>
    </r>
    <r>
      <rPr>
        <b/>
        <sz val="10"/>
        <color theme="1"/>
        <rFont val="Arial"/>
        <family val="2"/>
      </rPr>
      <t xml:space="preserve"> - shelf</t>
    </r>
  </si>
  <si>
    <r>
      <t xml:space="preserve">Vital Flora 60B, 60 Strain, Women 55+, </t>
    </r>
    <r>
      <rPr>
        <sz val="10"/>
        <color theme="1"/>
        <rFont val="Arial"/>
        <family val="2"/>
      </rPr>
      <t>60ct</t>
    </r>
    <r>
      <rPr>
        <b/>
        <sz val="10"/>
        <color theme="1"/>
        <rFont val="Arial"/>
        <family val="2"/>
      </rPr>
      <t xml:space="preserve"> - shelf</t>
    </r>
  </si>
  <si>
    <r>
      <t xml:space="preserve">Vital Flora 60B, 60 Strain, Ultra Daily, </t>
    </r>
    <r>
      <rPr>
        <sz val="10"/>
        <color theme="1"/>
        <rFont val="Arial"/>
        <family val="2"/>
      </rPr>
      <t>60ct</t>
    </r>
    <r>
      <rPr>
        <b/>
        <sz val="10"/>
        <color theme="1"/>
        <rFont val="Arial"/>
        <family val="2"/>
      </rPr>
      <t xml:space="preserve"> - shelf</t>
    </r>
  </si>
  <si>
    <r>
      <t xml:space="preserve">Vital Flora 60 60B, 60 Strain, Men's, </t>
    </r>
    <r>
      <rPr>
        <sz val="10"/>
        <color theme="1"/>
        <rFont val="Arial"/>
        <family val="2"/>
      </rPr>
      <t>60ct</t>
    </r>
    <r>
      <rPr>
        <b/>
        <sz val="10"/>
        <color theme="1"/>
        <rFont val="Arial"/>
        <family val="2"/>
      </rPr>
      <t>- shelf</t>
    </r>
  </si>
  <si>
    <t>850964006767</t>
  </si>
  <si>
    <t>850964006774</t>
  </si>
  <si>
    <t>850964006781</t>
  </si>
  <si>
    <t>850964006798</t>
  </si>
  <si>
    <r>
      <t xml:space="preserve">Vital DETOX, </t>
    </r>
    <r>
      <rPr>
        <sz val="10"/>
        <color theme="1"/>
        <rFont val="Arial"/>
        <family val="2"/>
      </rPr>
      <t>28 ct</t>
    </r>
  </si>
  <si>
    <t>25% restocking fee in first 90 days, 50% after 90 days. No returns without approval after 90 days.</t>
  </si>
  <si>
    <r>
      <t xml:space="preserve">NOTE: </t>
    </r>
    <r>
      <rPr>
        <sz val="16"/>
        <color rgb="FF000000"/>
        <rFont val="Helvetica"/>
        <family val="2"/>
      </rPr>
      <t>All products for</t>
    </r>
    <r>
      <rPr>
        <b/>
        <sz val="16"/>
        <color rgb="FF000000"/>
        <rFont val="Helvetica"/>
        <family val="2"/>
      </rPr>
      <t xml:space="preserve"> FEATHERED &amp; FURRY FAMILY MEMBERS</t>
    </r>
    <r>
      <rPr>
        <sz val="16"/>
        <color rgb="FF000000"/>
        <rFont val="Helvetica"/>
        <family val="2"/>
      </rPr>
      <t xml:space="preserve"> are listed on the reverse side of this order form.</t>
    </r>
  </si>
  <si>
    <t>Bird</t>
  </si>
  <si>
    <r>
      <t xml:space="preserve">Flora Bird 10 Billion 7 Strain, </t>
    </r>
    <r>
      <rPr>
        <i/>
        <sz val="10"/>
        <color theme="1"/>
        <rFont val="Arial"/>
        <family val="2"/>
      </rPr>
      <t>30 grams</t>
    </r>
  </si>
  <si>
    <t>850964006705</t>
  </si>
  <si>
    <r>
      <t xml:space="preserve">Vital Flora 60B, 60 Strain, Women 55+, </t>
    </r>
    <r>
      <rPr>
        <sz val="10"/>
        <color theme="1"/>
        <rFont val="Arial"/>
        <family val="2"/>
      </rPr>
      <t>30ct</t>
    </r>
    <r>
      <rPr>
        <b/>
        <sz val="10"/>
        <color theme="1"/>
        <rFont val="Arial"/>
        <family val="2"/>
      </rPr>
      <t xml:space="preserve"> - fridge</t>
    </r>
  </si>
  <si>
    <r>
      <t xml:space="preserve">Vital Flora 60B, 60 Strain, Women 55+, </t>
    </r>
    <r>
      <rPr>
        <sz val="10"/>
        <color theme="1"/>
        <rFont val="Arial"/>
        <family val="2"/>
      </rPr>
      <t>60ct</t>
    </r>
    <r>
      <rPr>
        <b/>
        <sz val="10"/>
        <color theme="1"/>
        <rFont val="Arial"/>
        <family val="2"/>
      </rPr>
      <t xml:space="preserve"> - fridge</t>
    </r>
  </si>
  <si>
    <t>850964006873</t>
  </si>
  <si>
    <t>850964006880</t>
  </si>
  <si>
    <t xml:space="preserve">  VITAL FLORA REFRIGERATED PROBIOTIC FORMULAS</t>
  </si>
  <si>
    <t xml:space="preserve">  VITAL FLORA SHELF-STABLE PROBIOTIC FORMULAS</t>
  </si>
  <si>
    <t xml:space="preserve">  DIGESTIVE CARE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</si>
</sst>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%"/>
    <numFmt numFmtId="166" formatCode="mm/dd/yy;@"/>
  </numFmts>
  <fonts count="43" x14ac:knownFonts="1">
    <font>
      <sz val="10"/>
      <color indexed="8"/>
      <name val="Helvetica"/>
    </font>
    <font>
      <sz val="10"/>
      <color indexed="9"/>
      <name val="Helvetica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9"/>
      <name val="Helvetica"/>
      <family val="2"/>
    </font>
    <font>
      <sz val="14"/>
      <color indexed="9"/>
      <name val="Helvetica"/>
      <family val="2"/>
    </font>
    <font>
      <sz val="14"/>
      <color indexed="8"/>
      <name val="Helvetica"/>
      <family val="2"/>
    </font>
    <font>
      <sz val="15"/>
      <color indexed="8"/>
      <name val="Helvetica"/>
      <family val="2"/>
    </font>
    <font>
      <sz val="15"/>
      <color indexed="9"/>
      <name val="Helvetica"/>
      <family val="2"/>
    </font>
    <font>
      <sz val="15"/>
      <color indexed="8"/>
      <name val="Arial Black"/>
      <family val="2"/>
    </font>
    <font>
      <sz val="10"/>
      <color indexed="8"/>
      <name val="Helvetica"/>
      <family val="2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Helvetica"/>
      <family val="2"/>
    </font>
    <font>
      <sz val="12"/>
      <color indexed="9"/>
      <name val="Helvetica"/>
      <family val="2"/>
    </font>
    <font>
      <sz val="11"/>
      <color indexed="8"/>
      <name val="Helvetica"/>
      <family val="2"/>
    </font>
    <font>
      <sz val="10"/>
      <color theme="1"/>
      <name val="Helvetica"/>
      <family val="2"/>
    </font>
    <font>
      <sz val="9"/>
      <color theme="1"/>
      <name val="Helvetica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1"/>
      <color indexed="12"/>
      <name val="Arial"/>
      <family val="2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sz val="10"/>
      <color theme="1"/>
      <name val="Arial"/>
      <family val="2"/>
    </font>
    <font>
      <sz val="8"/>
      <name val="Helvetica"/>
      <family val="2"/>
    </font>
    <font>
      <sz val="10"/>
      <color theme="1"/>
      <name val="Calibri"/>
      <family val="2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12"/>
      <color theme="1"/>
      <name val="Calibri"/>
      <family val="2"/>
    </font>
    <font>
      <b/>
      <sz val="16"/>
      <color indexed="8"/>
      <name val="Helvetica"/>
      <family val="2"/>
    </font>
    <font>
      <sz val="16"/>
      <color rgb="FF000000"/>
      <name val="Helvetica"/>
      <family val="2"/>
    </font>
    <font>
      <b/>
      <sz val="16"/>
      <color rgb="FF000000"/>
      <name val="Helvetica"/>
      <family val="2"/>
    </font>
    <font>
      <sz val="11"/>
      <color theme="1"/>
      <name val="Arial Black"/>
      <family val="2"/>
    </font>
    <font>
      <u/>
      <sz val="11"/>
      <color theme="1"/>
      <name val="Helvetica"/>
      <family val="2"/>
    </font>
    <font>
      <i/>
      <sz val="9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16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10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NumberFormat="1" applyFont="1" applyAlignment="1"/>
    <xf numFmtId="0" fontId="5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164" fontId="2" fillId="0" borderId="0" xfId="0" applyNumberFormat="1" applyFont="1" applyAlignment="1"/>
    <xf numFmtId="49" fontId="3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/>
    <xf numFmtId="164" fontId="12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vertical="top" wrapText="1"/>
    </xf>
    <xf numFmtId="0" fontId="15" fillId="0" borderId="0" xfId="0" applyNumberFormat="1" applyFont="1" applyAlignment="1"/>
    <xf numFmtId="0" fontId="16" fillId="0" borderId="0" xfId="0" applyNumberFormat="1" applyFont="1" applyAlignment="1">
      <alignment vertical="top" wrapText="1"/>
    </xf>
    <xf numFmtId="0" fontId="13" fillId="0" borderId="0" xfId="0" applyNumberFormat="1" applyFont="1" applyAlignment="1"/>
    <xf numFmtId="0" fontId="17" fillId="0" borderId="1" xfId="0" applyFont="1" applyBorder="1" applyAlignment="1">
      <alignment vertical="top" wrapText="1"/>
    </xf>
    <xf numFmtId="0" fontId="18" fillId="0" borderId="0" xfId="0" applyNumberFormat="1" applyFont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" fillId="0" borderId="1" xfId="0" applyNumberFormat="1" applyFont="1" applyBorder="1" applyAlignment="1"/>
    <xf numFmtId="0" fontId="0" fillId="0" borderId="1" xfId="0" applyNumberFormat="1" applyFont="1" applyBorder="1" applyAlignment="1">
      <alignment vertical="top" wrapText="1"/>
    </xf>
    <xf numFmtId="0" fontId="18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/>
    <xf numFmtId="1" fontId="4" fillId="2" borderId="1" xfId="0" applyNumberFormat="1" applyFont="1" applyFill="1" applyBorder="1" applyAlignment="1"/>
    <xf numFmtId="0" fontId="15" fillId="0" borderId="1" xfId="0" applyNumberFormat="1" applyFont="1" applyBorder="1" applyAlignment="1"/>
    <xf numFmtId="0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NumberFormat="1" applyFont="1" applyBorder="1" applyAlignment="1"/>
    <xf numFmtId="0" fontId="16" fillId="0" borderId="1" xfId="0" applyNumberFormat="1" applyFont="1" applyBorder="1" applyAlignment="1">
      <alignment vertical="top" wrapText="1"/>
    </xf>
    <xf numFmtId="0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4" fontId="24" fillId="3" borderId="1" xfId="0" applyNumberFormat="1" applyFont="1" applyFill="1" applyBorder="1" applyAlignment="1">
      <alignment horizontal="center"/>
    </xf>
    <xf numFmtId="0" fontId="0" fillId="3" borderId="0" xfId="0" applyFont="1" applyFill="1" applyAlignment="1">
      <alignment vertical="top" wrapText="1"/>
    </xf>
    <xf numFmtId="164" fontId="24" fillId="3" borderId="5" xfId="0" applyNumberFormat="1" applyFont="1" applyFill="1" applyBorder="1" applyAlignment="1">
      <alignment horizontal="center"/>
    </xf>
    <xf numFmtId="165" fontId="24" fillId="5" borderId="5" xfId="0" applyNumberFormat="1" applyFont="1" applyFill="1" applyBorder="1" applyAlignment="1">
      <alignment horizontal="center"/>
    </xf>
    <xf numFmtId="49" fontId="30" fillId="0" borderId="1" xfId="0" applyNumberFormat="1" applyFont="1" applyBorder="1" applyAlignment="1">
      <alignment horizontal="right" wrapText="1"/>
    </xf>
    <xf numFmtId="49" fontId="30" fillId="0" borderId="8" xfId="0" applyNumberFormat="1" applyFont="1" applyBorder="1" applyAlignment="1">
      <alignment horizontal="right" vertical="center" wrapText="1"/>
    </xf>
    <xf numFmtId="49" fontId="30" fillId="0" borderId="7" xfId="0" applyNumberFormat="1" applyFont="1" applyBorder="1" applyAlignment="1">
      <alignment horizontal="righ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 applyAlignment="1">
      <alignment vertical="center" wrapText="1"/>
    </xf>
    <xf numFmtId="49" fontId="30" fillId="0" borderId="6" xfId="0" applyNumberFormat="1" applyFont="1" applyBorder="1" applyAlignment="1">
      <alignment horizontal="right" vertical="center" wrapText="1"/>
    </xf>
    <xf numFmtId="0" fontId="29" fillId="0" borderId="6" xfId="0" applyFont="1" applyBorder="1" applyAlignment="1">
      <alignment vertical="center" wrapText="1"/>
    </xf>
    <xf numFmtId="49" fontId="30" fillId="0" borderId="6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right"/>
    </xf>
    <xf numFmtId="0" fontId="30" fillId="0" borderId="1" xfId="0" applyFont="1" applyBorder="1" applyAlignment="1">
      <alignment vertical="top" wrapText="1"/>
    </xf>
    <xf numFmtId="49" fontId="30" fillId="0" borderId="7" xfId="0" applyNumberFormat="1" applyFont="1" applyBorder="1" applyAlignment="1">
      <alignment horizontal="center" vertical="center" wrapText="1"/>
    </xf>
    <xf numFmtId="49" fontId="30" fillId="0" borderId="7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vertical="top" wrapText="1"/>
    </xf>
    <xf numFmtId="0" fontId="30" fillId="0" borderId="7" xfId="0" applyFont="1" applyBorder="1" applyAlignment="1">
      <alignment vertical="top" wrapText="1"/>
    </xf>
    <xf numFmtId="49" fontId="30" fillId="0" borderId="7" xfId="0" applyNumberFormat="1" applyFont="1" applyBorder="1" applyAlignment="1">
      <alignment vertical="center" wrapText="1"/>
    </xf>
    <xf numFmtId="0" fontId="25" fillId="0" borderId="5" xfId="0" applyNumberFormat="1" applyFont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25" fillId="0" borderId="5" xfId="0" applyNumberFormat="1" applyFont="1" applyBorder="1" applyAlignment="1">
      <alignment horizontal="left" vertical="center"/>
    </xf>
    <xf numFmtId="49" fontId="31" fillId="0" borderId="5" xfId="0" applyNumberFormat="1" applyFont="1" applyBorder="1" applyAlignment="1">
      <alignment horizontal="left" vertical="center"/>
    </xf>
    <xf numFmtId="49" fontId="31" fillId="0" borderId="5" xfId="0" applyNumberFormat="1" applyFont="1" applyBorder="1" applyAlignment="1">
      <alignment horizontal="center" vertical="center"/>
    </xf>
    <xf numFmtId="164" fontId="31" fillId="0" borderId="5" xfId="0" applyNumberFormat="1" applyFont="1" applyBorder="1" applyAlignment="1">
      <alignment horizontal="center" vertical="center"/>
    </xf>
    <xf numFmtId="3" fontId="31" fillId="5" borderId="5" xfId="0" applyNumberFormat="1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/>
    </xf>
    <xf numFmtId="49" fontId="25" fillId="0" borderId="5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vertical="top" wrapText="1"/>
    </xf>
    <xf numFmtId="0" fontId="33" fillId="0" borderId="0" xfId="0" applyNumberFormat="1" applyFont="1" applyAlignment="1"/>
    <xf numFmtId="0" fontId="34" fillId="0" borderId="0" xfId="0" applyNumberFormat="1" applyFont="1" applyAlignment="1">
      <alignment vertical="top" wrapText="1"/>
    </xf>
    <xf numFmtId="0" fontId="36" fillId="0" borderId="0" xfId="0" applyNumberFormat="1" applyFont="1" applyAlignment="1"/>
    <xf numFmtId="49" fontId="19" fillId="0" borderId="1" xfId="0" applyNumberFormat="1" applyFont="1" applyBorder="1" applyAlignment="1">
      <alignment horizontal="left" vertical="top"/>
    </xf>
    <xf numFmtId="3" fontId="21" fillId="3" borderId="1" xfId="0" applyNumberFormat="1" applyFont="1" applyFill="1" applyBorder="1" applyAlignment="1">
      <alignment horizontal="right" vertical="center"/>
    </xf>
    <xf numFmtId="49" fontId="21" fillId="0" borderId="1" xfId="0" applyNumberFormat="1" applyFont="1" applyBorder="1" applyAlignment="1">
      <alignment vertical="top"/>
    </xf>
    <xf numFmtId="0" fontId="29" fillId="0" borderId="0" xfId="0" applyNumberFormat="1" applyFont="1" applyAlignment="1">
      <alignment vertical="top" wrapText="1"/>
    </xf>
    <xf numFmtId="49" fontId="40" fillId="2" borderId="1" xfId="0" applyNumberFormat="1" applyFont="1" applyFill="1" applyBorder="1" applyAlignment="1">
      <alignment horizontal="left" vertical="top"/>
    </xf>
    <xf numFmtId="49" fontId="29" fillId="2" borderId="1" xfId="0" applyNumberFormat="1" applyFont="1" applyFill="1" applyBorder="1" applyAlignment="1">
      <alignment horizontal="left" vertical="center"/>
    </xf>
    <xf numFmtId="49" fontId="29" fillId="2" borderId="1" xfId="0" applyNumberFormat="1" applyFont="1" applyFill="1" applyBorder="1" applyAlignment="1">
      <alignment horizontal="left" vertical="top"/>
    </xf>
    <xf numFmtId="0" fontId="37" fillId="3" borderId="1" xfId="0" applyNumberFormat="1" applyFont="1" applyFill="1" applyBorder="1" applyAlignment="1">
      <alignment horizontal="center" vertical="top" wrapText="1"/>
    </xf>
    <xf numFmtId="49" fontId="28" fillId="7" borderId="10" xfId="0" applyNumberFormat="1" applyFont="1" applyFill="1" applyBorder="1" applyAlignment="1">
      <alignment horizontal="center" vertical="center"/>
    </xf>
    <xf numFmtId="49" fontId="28" fillId="7" borderId="11" xfId="0" applyNumberFormat="1" applyFont="1" applyFill="1" applyBorder="1" applyAlignment="1">
      <alignment horizontal="center" vertical="center"/>
    </xf>
    <xf numFmtId="49" fontId="28" fillId="7" borderId="12" xfId="0" applyNumberFormat="1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  <xf numFmtId="49" fontId="28" fillId="7" borderId="14" xfId="0" applyNumberFormat="1" applyFont="1" applyFill="1" applyBorder="1" applyAlignment="1">
      <alignment horizontal="center" vertical="center"/>
    </xf>
    <xf numFmtId="49" fontId="28" fillId="7" borderId="15" xfId="0" applyNumberFormat="1" applyFont="1" applyFill="1" applyBorder="1" applyAlignment="1">
      <alignment horizontal="center" vertical="center"/>
    </xf>
    <xf numFmtId="0" fontId="25" fillId="0" borderId="5" xfId="0" applyNumberFormat="1" applyFont="1" applyBorder="1" applyAlignment="1">
      <alignment horizontal="left" vertical="center"/>
    </xf>
    <xf numFmtId="166" fontId="42" fillId="3" borderId="1" xfId="0" applyNumberFormat="1" applyFont="1" applyFill="1" applyBorder="1" applyAlignment="1">
      <alignment horizontal="right"/>
    </xf>
    <xf numFmtId="0" fontId="25" fillId="0" borderId="5" xfId="0" applyNumberFormat="1" applyFont="1" applyBorder="1" applyAlignment="1">
      <alignment horizontal="left" vertical="top"/>
    </xf>
    <xf numFmtId="1" fontId="30" fillId="0" borderId="6" xfId="0" applyNumberFormat="1" applyFont="1" applyBorder="1" applyAlignment="1">
      <alignment vertical="top" wrapText="1"/>
    </xf>
    <xf numFmtId="1" fontId="30" fillId="0" borderId="19" xfId="0" applyNumberFormat="1" applyFont="1" applyBorder="1" applyAlignment="1">
      <alignment vertical="top" wrapText="1"/>
    </xf>
    <xf numFmtId="0" fontId="37" fillId="4" borderId="4" xfId="0" applyNumberFormat="1" applyFont="1" applyFill="1" applyBorder="1" applyAlignment="1">
      <alignment horizontal="center" vertical="top" wrapText="1"/>
    </xf>
    <xf numFmtId="49" fontId="21" fillId="6" borderId="9" xfId="0" applyNumberFormat="1" applyFont="1" applyFill="1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top" wrapText="1"/>
    </xf>
    <xf numFmtId="49" fontId="35" fillId="0" borderId="17" xfId="0" applyNumberFormat="1" applyFont="1" applyBorder="1" applyAlignment="1">
      <alignment horizontal="center" vertical="top" wrapText="1"/>
    </xf>
    <xf numFmtId="49" fontId="35" fillId="0" borderId="18" xfId="0" applyNumberFormat="1" applyFont="1" applyBorder="1" applyAlignment="1">
      <alignment horizontal="center" vertical="top" wrapText="1"/>
    </xf>
    <xf numFmtId="49" fontId="35" fillId="0" borderId="4" xfId="0" applyNumberFormat="1" applyFont="1" applyBorder="1" applyAlignment="1">
      <alignment horizontal="center" vertical="top" wrapText="1"/>
    </xf>
    <xf numFmtId="3" fontId="21" fillId="3" borderId="5" xfId="0" applyNumberFormat="1" applyFont="1" applyFill="1" applyBorder="1" applyAlignment="1">
      <alignment horizontal="right" vertical="center"/>
    </xf>
    <xf numFmtId="49" fontId="21" fillId="6" borderId="5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vertical="top" wrapText="1"/>
    </xf>
    <xf numFmtId="0" fontId="29" fillId="0" borderId="8" xfId="0" applyFont="1" applyBorder="1" applyAlignment="1">
      <alignment horizontal="left" vertical="center" wrapText="1"/>
    </xf>
    <xf numFmtId="0" fontId="29" fillId="0" borderId="8" xfId="0" applyFont="1" applyBorder="1" applyAlignment="1">
      <alignment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2084D"/>
      <rgbColor rgb="FFA6A8C0"/>
      <rgbColor rgb="FFA5A5A5"/>
      <rgbColor rgb="FFFFFFFF"/>
      <rgbColor rgb="FFFFCB40"/>
      <rgbColor rgb="FFFFC923"/>
      <rgbColor rgb="FFBFC1D2"/>
      <rgbColor rgb="FF515151"/>
      <rgbColor rgb="FFA6A8C0"/>
      <rgbColor rgb="FF05044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6A9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25400</xdr:colOff>
      <xdr:row>1</xdr:row>
      <xdr:rowOff>177800</xdr:rowOff>
    </xdr:to>
    <xdr:sp macro="" textlink="">
      <xdr:nvSpPr>
        <xdr:cNvPr id="2" name="Shape 13">
          <a:extLst>
            <a:ext uri="{FF2B5EF4-FFF2-40B4-BE49-F238E27FC236}">
              <a16:creationId xmlns:a16="http://schemas.microsoft.com/office/drawing/2014/main" id="{7E813D4E-AE3C-5E4F-AECB-BE211805D80F}"/>
            </a:ext>
          </a:extLst>
        </xdr:cNvPr>
        <xdr:cNvSpPr txBox="1"/>
      </xdr:nvSpPr>
      <xdr:spPr>
        <a:xfrm>
          <a:off x="0" y="0"/>
          <a:ext cx="12979400" cy="749300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noAutofit/>
        </a:bodyPr>
        <a:lstStyle/>
        <a:p>
          <a:pPr marL="0" marR="0" indent="0" algn="ctr" defTabSz="457200" latinLnBrk="0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cap="none" spc="0" baseline="0">
              <a:ln>
                <a:noFill/>
              </a:ln>
              <a:solidFill>
                <a:srgbClr val="02084D"/>
              </a:solidFill>
              <a:uFillTx/>
              <a:latin typeface="Arial Black"/>
              <a:ea typeface="Arial Black"/>
              <a:cs typeface="Arial Black"/>
              <a:sym typeface="Arial Black"/>
            </a:defRPr>
          </a:pPr>
          <a:r>
            <a:rPr sz="24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Arial Black"/>
              <a:ea typeface="Arial Black"/>
              <a:cs typeface="Arial Black"/>
              <a:sym typeface="Arial Black"/>
            </a:rPr>
            <a:t>VITAL PLANET</a:t>
          </a:r>
        </a:p>
        <a:p>
          <a:pPr marL="0" marR="0" indent="0" algn="ctr" defTabSz="457200" latinLnBrk="0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cap="none" spc="0" baseline="0">
              <a:ln>
                <a:noFill/>
              </a:ln>
              <a:solidFill>
                <a:srgbClr val="02084D"/>
              </a:solidFill>
              <a:uFillTx/>
              <a:latin typeface="Arial Black"/>
              <a:ea typeface="Arial Black"/>
              <a:cs typeface="Arial Black"/>
              <a:sym typeface="Arial Black"/>
            </a:defRPr>
          </a:pPr>
          <a:r>
            <a:rPr sz="16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Arial Black"/>
              <a:ea typeface="Arial Black"/>
              <a:cs typeface="Arial Black"/>
              <a:sym typeface="Arial Black"/>
            </a:rPr>
            <a:t>WHOLESALE ORDER FORM</a:t>
          </a:r>
        </a:p>
        <a:p>
          <a:pPr marL="0" marR="0" indent="0" algn="ctr" defTabSz="457200" latinLnBrk="0">
            <a:lnSpc>
              <a:spcPct val="8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02084D"/>
              </a:solidFill>
              <a:uFillTx/>
              <a:latin typeface="Arial Black"/>
              <a:ea typeface="Arial Black"/>
              <a:cs typeface="Arial Black"/>
              <a:sym typeface="Arial Black"/>
            </a:defRPr>
          </a:pPr>
          <a:r>
            <a:rPr lang="en-US" sz="18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Arial Black"/>
              <a:ea typeface="Arial Black"/>
              <a:cs typeface="Arial Black"/>
              <a:sym typeface="Arial Black"/>
            </a:rPr>
            <a:t>Supplements for the whole family!</a:t>
          </a:r>
          <a:endParaRPr sz="1800" b="0" i="0" u="none" strike="noStrike" cap="none" spc="0" baseline="0">
            <a:ln>
              <a:noFill/>
            </a:ln>
            <a:solidFill>
              <a:schemeClr val="tx1"/>
            </a:solidFill>
            <a:uFillTx/>
            <a:latin typeface="Arial Black"/>
            <a:ea typeface="Arial Black"/>
            <a:cs typeface="Arial Black"/>
            <a:sym typeface="Arial Black"/>
          </a:endParaRPr>
        </a:p>
      </xdr:txBody>
    </xdr:sp>
    <xdr:clientData/>
  </xdr:twoCellAnchor>
  <xdr:twoCellAnchor>
    <xdr:from>
      <xdr:col>5</xdr:col>
      <xdr:colOff>927100</xdr:colOff>
      <xdr:row>0</xdr:row>
      <xdr:rowOff>12700</xdr:rowOff>
    </xdr:from>
    <xdr:to>
      <xdr:col>11</xdr:col>
      <xdr:colOff>50800</xdr:colOff>
      <xdr:row>0</xdr:row>
      <xdr:rowOff>546467</xdr:rowOff>
    </xdr:to>
    <xdr:sp macro="" textlink="">
      <xdr:nvSpPr>
        <xdr:cNvPr id="3" name="Shape 14">
          <a:extLst>
            <a:ext uri="{FF2B5EF4-FFF2-40B4-BE49-F238E27FC236}">
              <a16:creationId xmlns:a16="http://schemas.microsoft.com/office/drawing/2014/main" id="{3BE8DD66-A971-344E-9F3E-9791A49F93D9}"/>
            </a:ext>
          </a:extLst>
        </xdr:cNvPr>
        <xdr:cNvSpPr txBox="1"/>
      </xdr:nvSpPr>
      <xdr:spPr>
        <a:xfrm>
          <a:off x="8788400" y="12700"/>
          <a:ext cx="4216400" cy="533767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="" xmlns:r="http://schemas.openxmlformats.org/officeDocument/2006/relationships" xmlns:m="http://schemas.openxmlformats.org/officeDocument/2006/math" xmlns:a14="http://schemas.microsoft.com/office/drawing/2010/main"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02084D"/>
              </a:solidFill>
              <a:uFillTx/>
              <a:latin typeface="Arial Black"/>
              <a:ea typeface="Arial Black"/>
              <a:cs typeface="Arial Black"/>
              <a:sym typeface="Arial Black"/>
            </a:defRPr>
          </a:pPr>
          <a:r>
            <a:rPr lang="en-US" sz="20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Arial Black"/>
              <a:ea typeface="Arial Black"/>
              <a:cs typeface="Arial Black"/>
              <a:sym typeface="Arial Black"/>
            </a:rPr>
            <a:t>Toll-Free: 800-938-8482</a:t>
          </a:r>
        </a:p>
        <a:p>
          <a:pPr marL="0" marR="0" indent="0" algn="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400" b="0" i="0" u="none" strike="noStrike" cap="none" spc="0" baseline="0">
              <a:ln>
                <a:noFill/>
              </a:ln>
              <a:solidFill>
                <a:srgbClr val="02084D"/>
              </a:solidFill>
              <a:uFillTx/>
              <a:latin typeface="Arial Black"/>
              <a:ea typeface="Arial Black"/>
              <a:cs typeface="Arial Black"/>
              <a:sym typeface="Arial Black"/>
            </a:defRPr>
          </a:pPr>
          <a:r>
            <a:rPr lang="en-US" sz="2000" b="0" i="0" u="none" strike="noStrike" cap="none" spc="0" baseline="0">
              <a:ln>
                <a:noFill/>
              </a:ln>
              <a:solidFill>
                <a:schemeClr val="tx1"/>
              </a:solidFill>
              <a:uFillTx/>
              <a:latin typeface="Arial Black"/>
              <a:ea typeface="Arial Black"/>
              <a:cs typeface="Arial Black"/>
              <a:sym typeface="Arial Black"/>
            </a:rPr>
            <a:t>Fax: 855-727-3585</a:t>
          </a:r>
          <a:endParaRPr sz="2000" b="0" i="0" u="none" strike="noStrike" cap="none" spc="0" baseline="0">
            <a:ln>
              <a:noFill/>
            </a:ln>
            <a:solidFill>
              <a:schemeClr val="tx1"/>
            </a:solidFill>
            <a:uFillTx/>
            <a:latin typeface="Arial Black"/>
            <a:ea typeface="Arial Black"/>
            <a:cs typeface="Arial Black"/>
            <a:sym typeface="Arial Black"/>
          </a:endParaRPr>
        </a:p>
      </xdr:txBody>
    </xdr:sp>
    <xdr:clientData/>
  </xdr:twoCellAnchor>
  <xdr:oneCellAnchor>
    <xdr:from>
      <xdr:col>0</xdr:col>
      <xdr:colOff>431800</xdr:colOff>
      <xdr:row>19</xdr:row>
      <xdr:rowOff>114301</xdr:rowOff>
    </xdr:from>
    <xdr:ext cx="812800" cy="355803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938821BB-4424-9740-8FEE-59D81CFC343A}"/>
            </a:ext>
          </a:extLst>
        </xdr:cNvPr>
        <xdr:cNvSpPr txBox="1"/>
      </xdr:nvSpPr>
      <xdr:spPr>
        <a:xfrm>
          <a:off x="431800" y="2692401"/>
          <a:ext cx="812800" cy="35580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rgbClr val="FF0000"/>
              </a:solidFill>
              <a:effectLst/>
              <a:uFillTx/>
              <a:latin typeface="Arial Black" panose="020B0604020202020204" pitchFamily="34" charset="0"/>
              <a:ea typeface="+mn-ea"/>
              <a:cs typeface="Arial Black" panose="020B0604020202020204" pitchFamily="34" charset="0"/>
              <a:sym typeface="Helvetica"/>
            </a:rPr>
            <a:t>NEW!</a:t>
          </a:r>
        </a:p>
      </xdr:txBody>
    </xdr:sp>
    <xdr:clientData/>
  </xdr:oneCellAnchor>
  <xdr:twoCellAnchor editAs="oneCell">
    <xdr:from>
      <xdr:col>0</xdr:col>
      <xdr:colOff>546100</xdr:colOff>
      <xdr:row>0</xdr:row>
      <xdr:rowOff>12699</xdr:rowOff>
    </xdr:from>
    <xdr:to>
      <xdr:col>2</xdr:col>
      <xdr:colOff>1689100</xdr:colOff>
      <xdr:row>1</xdr:row>
      <xdr:rowOff>297464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8FC52C-0E35-204C-975C-572A27864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100" y="12699"/>
          <a:ext cx="3009900" cy="856265"/>
        </a:xfrm>
        <a:prstGeom prst="rect">
          <a:avLst/>
        </a:prstGeom>
      </xdr:spPr>
    </xdr:pic>
    <xdr:clientData/>
  </xdr:twoCellAnchor>
  <xdr:oneCellAnchor>
    <xdr:from>
      <xdr:col>0</xdr:col>
      <xdr:colOff>431800</xdr:colOff>
      <xdr:row>29</xdr:row>
      <xdr:rowOff>114301</xdr:rowOff>
    </xdr:from>
    <xdr:ext cx="812800" cy="35580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B5FDAD18-DBD4-004D-81C7-58F112EE98C5}"/>
            </a:ext>
          </a:extLst>
        </xdr:cNvPr>
        <xdr:cNvSpPr txBox="1"/>
      </xdr:nvSpPr>
      <xdr:spPr>
        <a:xfrm>
          <a:off x="431800" y="4978401"/>
          <a:ext cx="812800" cy="35580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rgbClr val="FF0000"/>
              </a:solidFill>
              <a:effectLst/>
              <a:uFillTx/>
              <a:latin typeface="Arial Black" panose="020B0604020202020204" pitchFamily="34" charset="0"/>
              <a:ea typeface="+mn-ea"/>
              <a:cs typeface="Arial Black" panose="020B0604020202020204" pitchFamily="34" charset="0"/>
              <a:sym typeface="Helvetica"/>
            </a:rPr>
            <a:t>NEW!</a:t>
          </a:r>
        </a:p>
      </xdr:txBody>
    </xdr:sp>
    <xdr:clientData/>
  </xdr:oneCellAnchor>
  <xdr:oneCellAnchor>
    <xdr:from>
      <xdr:col>0</xdr:col>
      <xdr:colOff>431800</xdr:colOff>
      <xdr:row>30</xdr:row>
      <xdr:rowOff>114301</xdr:rowOff>
    </xdr:from>
    <xdr:ext cx="812800" cy="35580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1345BBD-ED8F-384D-9E44-DE13A14F44C8}"/>
            </a:ext>
          </a:extLst>
        </xdr:cNvPr>
        <xdr:cNvSpPr txBox="1"/>
      </xdr:nvSpPr>
      <xdr:spPr>
        <a:xfrm>
          <a:off x="431800" y="5168901"/>
          <a:ext cx="812800" cy="35580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rgbClr val="FF0000"/>
              </a:solidFill>
              <a:effectLst/>
              <a:uFillTx/>
              <a:latin typeface="Arial Black" panose="020B0604020202020204" pitchFamily="34" charset="0"/>
              <a:ea typeface="+mn-ea"/>
              <a:cs typeface="Arial Black" panose="020B0604020202020204" pitchFamily="34" charset="0"/>
              <a:sym typeface="Helvetica"/>
            </a:rPr>
            <a:t>NEW!</a:t>
          </a:r>
        </a:p>
      </xdr:txBody>
    </xdr:sp>
    <xdr:clientData/>
  </xdr:oneCellAnchor>
  <xdr:oneCellAnchor>
    <xdr:from>
      <xdr:col>0</xdr:col>
      <xdr:colOff>431800</xdr:colOff>
      <xdr:row>31</xdr:row>
      <xdr:rowOff>114301</xdr:rowOff>
    </xdr:from>
    <xdr:ext cx="812800" cy="35580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41C68BC9-C4FD-C643-8AED-0285A785F6F2}"/>
            </a:ext>
          </a:extLst>
        </xdr:cNvPr>
        <xdr:cNvSpPr txBox="1"/>
      </xdr:nvSpPr>
      <xdr:spPr>
        <a:xfrm>
          <a:off x="431800" y="5359401"/>
          <a:ext cx="812800" cy="35580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rgbClr val="FF0000"/>
              </a:solidFill>
              <a:effectLst/>
              <a:uFillTx/>
              <a:latin typeface="Arial Black" panose="020B0604020202020204" pitchFamily="34" charset="0"/>
              <a:ea typeface="+mn-ea"/>
              <a:cs typeface="Arial Black" panose="020B0604020202020204" pitchFamily="34" charset="0"/>
              <a:sym typeface="Helvetica"/>
            </a:rPr>
            <a:t>NEW!</a:t>
          </a:r>
        </a:p>
      </xdr:txBody>
    </xdr:sp>
    <xdr:clientData/>
  </xdr:oneCellAnchor>
  <xdr:oneCellAnchor>
    <xdr:from>
      <xdr:col>0</xdr:col>
      <xdr:colOff>431800</xdr:colOff>
      <xdr:row>32</xdr:row>
      <xdr:rowOff>114301</xdr:rowOff>
    </xdr:from>
    <xdr:ext cx="812800" cy="35580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7135CCE-E0AC-ED46-918B-C783A813066C}"/>
            </a:ext>
          </a:extLst>
        </xdr:cNvPr>
        <xdr:cNvSpPr txBox="1"/>
      </xdr:nvSpPr>
      <xdr:spPr>
        <a:xfrm>
          <a:off x="431800" y="5549901"/>
          <a:ext cx="812800" cy="35580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US" sz="1400" b="1" i="0" u="none" strike="noStrike" cap="none" spc="0" normalizeH="0" baseline="0">
            <a:ln>
              <a:noFill/>
            </a:ln>
            <a:solidFill>
              <a:srgbClr val="FF0000"/>
            </a:solidFill>
            <a:effectLst/>
            <a:uFillTx/>
            <a:latin typeface="Arial Black" panose="020B0604020202020204" pitchFamily="34" charset="0"/>
            <a:ea typeface="+mn-ea"/>
            <a:cs typeface="Arial Black" panose="020B0604020202020204" pitchFamily="34" charset="0"/>
            <a:sym typeface="Helvetica"/>
          </a:endParaRPr>
        </a:p>
      </xdr:txBody>
    </xdr:sp>
    <xdr:clientData/>
  </xdr:oneCellAnchor>
  <xdr:oneCellAnchor>
    <xdr:from>
      <xdr:col>0</xdr:col>
      <xdr:colOff>431800</xdr:colOff>
      <xdr:row>32</xdr:row>
      <xdr:rowOff>114301</xdr:rowOff>
    </xdr:from>
    <xdr:ext cx="812800" cy="355803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2C1AB7D3-564E-3741-8ECC-B4B5CB834891}"/>
            </a:ext>
          </a:extLst>
        </xdr:cNvPr>
        <xdr:cNvSpPr txBox="1"/>
      </xdr:nvSpPr>
      <xdr:spPr>
        <a:xfrm>
          <a:off x="431800" y="5549901"/>
          <a:ext cx="812800" cy="35580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rgbClr val="FF0000"/>
              </a:solidFill>
              <a:effectLst/>
              <a:uFillTx/>
              <a:latin typeface="Arial Black" panose="020B0604020202020204" pitchFamily="34" charset="0"/>
              <a:ea typeface="+mn-ea"/>
              <a:cs typeface="Arial Black" panose="020B0604020202020204" pitchFamily="34" charset="0"/>
              <a:sym typeface="Helvetica"/>
            </a:rPr>
            <a:t>NEW!</a:t>
          </a:r>
        </a:p>
      </xdr:txBody>
    </xdr:sp>
    <xdr:clientData/>
  </xdr:oneCellAnchor>
  <xdr:oneCellAnchor>
    <xdr:from>
      <xdr:col>0</xdr:col>
      <xdr:colOff>419100</xdr:colOff>
      <xdr:row>65</xdr:row>
      <xdr:rowOff>127000</xdr:rowOff>
    </xdr:from>
    <xdr:ext cx="660400" cy="609013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9B3C026-8E21-374E-A861-1F4060029F57}"/>
            </a:ext>
          </a:extLst>
        </xdr:cNvPr>
        <xdr:cNvSpPr txBox="1"/>
      </xdr:nvSpPr>
      <xdr:spPr>
        <a:xfrm>
          <a:off x="419100" y="13055600"/>
          <a:ext cx="660400" cy="609013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spAutoFit/>
        </a:bodyPr>
        <a:lstStyle/>
        <a:p>
          <a:pPr marL="0" marR="0" lvl="0" indent="0" algn="l" defTabSz="457200" rtl="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rgbClr val="FF0000"/>
              </a:solidFill>
              <a:effectLst/>
              <a:uFillTx/>
              <a:latin typeface="Arial Black" panose="020B0604020202020204" pitchFamily="34" charset="0"/>
              <a:ea typeface="+mn-ea"/>
              <a:cs typeface="Arial Black" panose="020B0604020202020204" pitchFamily="34" charset="0"/>
              <a:sym typeface="Helvetica"/>
            </a:rPr>
            <a:t>NEW!</a:t>
          </a:r>
        </a:p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0" lang="en-US" sz="1400" b="1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Arial Black" panose="020B0604020202020204" pitchFamily="34" charset="0"/>
            <a:ea typeface="+mn-ea"/>
            <a:cs typeface="Arial Black" panose="020B0604020202020204" pitchFamily="34" charset="0"/>
            <a:sym typeface="Helvetica"/>
          </a:endParaRPr>
        </a:p>
      </xdr:txBody>
    </xdr:sp>
    <xdr:clientData/>
  </xdr:oneCellAnchor>
  <xdr:oneCellAnchor>
    <xdr:from>
      <xdr:col>0</xdr:col>
      <xdr:colOff>444500</xdr:colOff>
      <xdr:row>12</xdr:row>
      <xdr:rowOff>114300</xdr:rowOff>
    </xdr:from>
    <xdr:ext cx="711200" cy="37243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FE92BD-8E8C-FB4C-BFE1-5AC525883C6C}"/>
            </a:ext>
          </a:extLst>
        </xdr:cNvPr>
        <xdr:cNvSpPr txBox="1"/>
      </xdr:nvSpPr>
      <xdr:spPr>
        <a:xfrm>
          <a:off x="444500" y="4216400"/>
          <a:ext cx="711200" cy="372431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no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rgbClr val="FF0000"/>
              </a:solidFill>
              <a:effectLst/>
              <a:uFillTx/>
              <a:latin typeface="Arial Black" panose="020B0604020202020204" pitchFamily="34" charset="0"/>
              <a:ea typeface="+mn-ea"/>
              <a:cs typeface="Arial Black" panose="020B0604020202020204" pitchFamily="34" charset="0"/>
              <a:sym typeface="Helvetica"/>
            </a:rPr>
            <a:t>NEW!</a:t>
          </a:r>
        </a:p>
      </xdr:txBody>
    </xdr:sp>
    <xdr:clientData/>
  </xdr:oneCellAnchor>
  <xdr:oneCellAnchor>
    <xdr:from>
      <xdr:col>0</xdr:col>
      <xdr:colOff>444500</xdr:colOff>
      <xdr:row>13</xdr:row>
      <xdr:rowOff>127000</xdr:rowOff>
    </xdr:from>
    <xdr:ext cx="749300" cy="39795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9F5E5B2E-D330-8846-9FEA-4B2053B8CBB5}"/>
            </a:ext>
          </a:extLst>
        </xdr:cNvPr>
        <xdr:cNvSpPr txBox="1"/>
      </xdr:nvSpPr>
      <xdr:spPr>
        <a:xfrm>
          <a:off x="444500" y="4419600"/>
          <a:ext cx="749300" cy="397959"/>
        </a:xfrm>
        <a:prstGeom prst="rect">
          <a:avLst/>
        </a:prstGeom>
        <a:noFill/>
        <a:ln w="12700" cap="flat">
          <a:noFill/>
          <a:miter lim="400000"/>
        </a:ln>
        <a:effectLst/>
        <a:sp3d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xdr:style>
      <xdr:txBody>
        <a:bodyPr rot="0" spcFirstLastPara="1" vertOverflow="clip" horzOverflow="clip" vert="horz" wrap="square" lIns="50800" tIns="50800" rIns="50800" bIns="50800" numCol="1" spcCol="38100" rtlCol="0" anchor="t">
          <a:noAutofit/>
        </a:bodyPr>
        <a:lstStyle/>
        <a:p>
          <a:pPr marL="0" marR="0" indent="0" algn="l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0" lang="en-US" sz="1400" b="1" i="0" u="none" strike="noStrike" cap="none" spc="0" normalizeH="0" baseline="0">
              <a:ln>
                <a:noFill/>
              </a:ln>
              <a:solidFill>
                <a:srgbClr val="FF0000"/>
              </a:solidFill>
              <a:effectLst/>
              <a:uFillTx/>
              <a:latin typeface="Arial Black" panose="020B0604020202020204" pitchFamily="34" charset="0"/>
              <a:ea typeface="+mn-ea"/>
              <a:cs typeface="Arial Black" panose="020B0604020202020204" pitchFamily="34" charset="0"/>
              <a:sym typeface="Helvetica"/>
            </a:rPr>
            <a:t>NEW!</a:t>
          </a:r>
        </a:p>
      </xdr:txBody>
    </xdr:sp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vitalplanet.com/" TargetMode="External"/><Relationship Id="rId1" Type="http://schemas.openxmlformats.org/officeDocument/2006/relationships/hyperlink" Target="http://www.vitalplan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5184-9754-8743-9FF1-5EE095AD1089}">
  <dimension ref="A1:IV127"/>
  <sheetViews>
    <sheetView showGridLines="0" tabSelected="1" zoomScaleNormal="100" workbookViewId="0">
      <selection activeCell="M38" sqref="M38"/>
    </sheetView>
  </sheetViews>
  <sheetFormatPr baseColWidth="10" defaultColWidth="16.33203125" defaultRowHeight="18" customHeight="1" x14ac:dyDescent="0.2"/>
  <cols>
    <col min="1" max="1" width="13.5" style="5" customWidth="1"/>
    <col min="2" max="2" width="11" style="5" customWidth="1"/>
    <col min="3" max="3" width="44.33203125" style="5" customWidth="1"/>
    <col min="4" max="4" width="20.83203125" style="5" customWidth="1"/>
    <col min="5" max="5" width="13.5" style="5" customWidth="1"/>
    <col min="6" max="6" width="13.1640625" style="5" customWidth="1"/>
    <col min="7" max="7" width="10.83203125" style="5" customWidth="1"/>
    <col min="8" max="8" width="9.5" style="5" customWidth="1"/>
    <col min="9" max="9" width="12.6640625" style="5" customWidth="1"/>
    <col min="10" max="10" width="7.83203125" style="2" customWidth="1"/>
    <col min="11" max="11" width="12.83203125" style="2" customWidth="1"/>
    <col min="12" max="12" width="5.6640625" style="2" bestFit="1" customWidth="1"/>
    <col min="13" max="13" width="23" style="2" customWidth="1"/>
    <col min="14" max="14" width="13.5" style="2" customWidth="1"/>
    <col min="15" max="15" width="10.1640625" style="2" customWidth="1"/>
    <col min="16" max="16" width="10.5" style="2" customWidth="1"/>
    <col min="17" max="17" width="8.83203125" style="2" customWidth="1"/>
    <col min="18" max="18" width="10.5" style="2" customWidth="1"/>
    <col min="19" max="19" width="8.33203125" style="2" customWidth="1"/>
    <col min="20" max="20" width="9.83203125" style="2" customWidth="1"/>
    <col min="21" max="21" width="35.5" style="2" customWidth="1"/>
    <col min="22" max="22" width="23" style="2" customWidth="1"/>
    <col min="23" max="23" width="13.5" style="2" customWidth="1"/>
    <col min="24" max="24" width="10.1640625" style="2" customWidth="1"/>
    <col min="25" max="25" width="10.5" style="2" customWidth="1"/>
    <col min="26" max="26" width="8.83203125" style="2" customWidth="1"/>
    <col min="27" max="27" width="10.5" style="2" customWidth="1"/>
    <col min="28" max="33" width="16.33203125" style="5" customWidth="1"/>
    <col min="34" max="34" width="28.33203125" style="5" customWidth="1"/>
    <col min="35" max="38" width="16.33203125" style="5" customWidth="1"/>
    <col min="39" max="39" width="19.6640625" style="5" customWidth="1"/>
    <col min="40" max="41" width="16.33203125" style="5" customWidth="1"/>
    <col min="42" max="42" width="11.33203125" style="5" customWidth="1"/>
    <col min="43" max="256" width="16.33203125" style="5" customWidth="1"/>
  </cols>
  <sheetData>
    <row r="1" spans="1:27" ht="45" customHeight="1" x14ac:dyDescent="0.2"/>
    <row r="2" spans="1:27" ht="42" customHeight="1" x14ac:dyDescent="0.2">
      <c r="A2" s="48" t="s">
        <v>0</v>
      </c>
      <c r="B2" s="104"/>
      <c r="C2" s="105"/>
      <c r="D2" s="105"/>
      <c r="E2" s="26"/>
      <c r="F2" s="56" t="s">
        <v>105</v>
      </c>
      <c r="G2" s="57"/>
      <c r="H2" s="57"/>
      <c r="I2" s="57"/>
      <c r="J2" s="57"/>
      <c r="K2" s="57"/>
    </row>
    <row r="3" spans="1:27" ht="21" customHeight="1" x14ac:dyDescent="0.2">
      <c r="A3" s="49" t="s">
        <v>61</v>
      </c>
      <c r="B3" s="106"/>
      <c r="C3" s="107"/>
      <c r="D3" s="107"/>
      <c r="E3" s="26"/>
      <c r="F3" s="50" t="s">
        <v>65</v>
      </c>
      <c r="G3" s="50" t="s">
        <v>64</v>
      </c>
      <c r="H3" s="58"/>
      <c r="I3" s="58"/>
      <c r="J3" s="59"/>
      <c r="K3" s="59" t="s">
        <v>141</v>
      </c>
    </row>
    <row r="4" spans="1:27" ht="21" customHeight="1" x14ac:dyDescent="0.2">
      <c r="A4" s="50" t="s">
        <v>60</v>
      </c>
      <c r="B4" s="108"/>
      <c r="C4" s="109"/>
      <c r="D4" s="109"/>
      <c r="E4" s="26"/>
      <c r="F4" s="49" t="s">
        <v>106</v>
      </c>
      <c r="H4" s="60"/>
      <c r="I4" s="60"/>
      <c r="J4" s="60"/>
      <c r="K4" s="60"/>
    </row>
    <row r="5" spans="1:27" ht="21" customHeight="1" x14ac:dyDescent="0.2">
      <c r="A5" s="50" t="s">
        <v>1</v>
      </c>
      <c r="B5" s="51"/>
      <c r="C5" s="50" t="s">
        <v>96</v>
      </c>
      <c r="D5" s="52"/>
      <c r="E5" s="26"/>
      <c r="F5" s="50" t="s">
        <v>107</v>
      </c>
      <c r="G5" s="61"/>
      <c r="H5" s="61"/>
      <c r="I5" s="62"/>
      <c r="J5" s="62" t="s">
        <v>142</v>
      </c>
      <c r="K5" s="62"/>
    </row>
    <row r="6" spans="1:27" ht="21" customHeight="1" x14ac:dyDescent="0.2">
      <c r="A6" s="53" t="s">
        <v>3</v>
      </c>
      <c r="B6" s="54"/>
      <c r="C6" s="55" t="s">
        <v>2</v>
      </c>
      <c r="D6" s="54"/>
      <c r="E6" s="26"/>
      <c r="F6" s="53" t="s">
        <v>62</v>
      </c>
      <c r="G6" s="95"/>
      <c r="H6" s="94"/>
      <c r="I6" s="94"/>
      <c r="J6" s="94"/>
      <c r="K6" s="94"/>
    </row>
    <row r="7" spans="1:27" ht="6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7"/>
      <c r="K7" s="27"/>
    </row>
    <row r="8" spans="1:27" ht="15" x14ac:dyDescent="0.2">
      <c r="A8" s="87"/>
      <c r="B8" s="88"/>
      <c r="C8" s="89" t="s">
        <v>4</v>
      </c>
      <c r="D8" s="88"/>
      <c r="E8" s="89" t="s">
        <v>5</v>
      </c>
      <c r="F8" s="89"/>
      <c r="G8" s="89" t="s">
        <v>6</v>
      </c>
      <c r="H8" s="89" t="s">
        <v>97</v>
      </c>
      <c r="I8" s="89" t="s">
        <v>6</v>
      </c>
      <c r="J8" s="89" t="s">
        <v>99</v>
      </c>
      <c r="K8" s="90" t="s">
        <v>100</v>
      </c>
    </row>
    <row r="9" spans="1:27" ht="15" x14ac:dyDescent="0.2">
      <c r="A9" s="86" t="s">
        <v>7</v>
      </c>
      <c r="B9" s="84" t="s">
        <v>84</v>
      </c>
      <c r="C9" s="84" t="s">
        <v>8</v>
      </c>
      <c r="D9" s="84" t="s">
        <v>9</v>
      </c>
      <c r="E9" s="84" t="s">
        <v>10</v>
      </c>
      <c r="F9" s="84" t="s">
        <v>63</v>
      </c>
      <c r="G9" s="84" t="s">
        <v>85</v>
      </c>
      <c r="H9" s="84" t="s">
        <v>11</v>
      </c>
      <c r="I9" s="84" t="s">
        <v>98</v>
      </c>
      <c r="J9" s="84" t="s">
        <v>11</v>
      </c>
      <c r="K9" s="85" t="s">
        <v>101</v>
      </c>
    </row>
    <row r="10" spans="1:27" s="25" customFormat="1" ht="15" x14ac:dyDescent="0.2">
      <c r="A10" s="97" t="s">
        <v>183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25" customFormat="1" ht="15" x14ac:dyDescent="0.2">
      <c r="A11" s="63">
        <v>19050</v>
      </c>
      <c r="B11" s="64" t="s">
        <v>12</v>
      </c>
      <c r="C11" s="65" t="s">
        <v>150</v>
      </c>
      <c r="D11" s="66" t="s">
        <v>86</v>
      </c>
      <c r="E11" s="67" t="s">
        <v>158</v>
      </c>
      <c r="F11" s="68">
        <v>62.99</v>
      </c>
      <c r="G11" s="68">
        <v>37.79</v>
      </c>
      <c r="H11" s="69"/>
      <c r="I11" s="68">
        <f>SUM(G11*12)</f>
        <v>453.48</v>
      </c>
      <c r="J11" s="69"/>
      <c r="K11" s="70">
        <f>SUM(G11*H11)+(I11*J11)</f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 x14ac:dyDescent="0.2">
      <c r="A12" s="63">
        <v>19003</v>
      </c>
      <c r="B12" s="64" t="s">
        <v>12</v>
      </c>
      <c r="C12" s="65" t="s">
        <v>131</v>
      </c>
      <c r="D12" s="66" t="s">
        <v>86</v>
      </c>
      <c r="E12" s="67" t="s">
        <v>13</v>
      </c>
      <c r="F12" s="68">
        <v>42.99</v>
      </c>
      <c r="G12" s="68">
        <v>25.79</v>
      </c>
      <c r="H12" s="69"/>
      <c r="I12" s="68">
        <f>SUM(G12*12)</f>
        <v>309.48</v>
      </c>
      <c r="J12" s="69"/>
      <c r="K12" s="70">
        <f>SUM(G12*H12)+(I12*J12)</f>
        <v>0</v>
      </c>
    </row>
    <row r="13" spans="1:27" ht="15" x14ac:dyDescent="0.2">
      <c r="A13" s="63">
        <v>19006</v>
      </c>
      <c r="B13" s="64" t="s">
        <v>12</v>
      </c>
      <c r="C13" s="65" t="s">
        <v>133</v>
      </c>
      <c r="D13" s="66" t="s">
        <v>86</v>
      </c>
      <c r="E13" s="67" t="s">
        <v>14</v>
      </c>
      <c r="F13" s="68">
        <v>69.989999999999995</v>
      </c>
      <c r="G13" s="68">
        <v>41.99</v>
      </c>
      <c r="H13" s="69"/>
      <c r="I13" s="68">
        <f t="shared" ref="I13:I33" si="0">SUM(G13*12)</f>
        <v>503.88</v>
      </c>
      <c r="J13" s="69"/>
      <c r="K13" s="70">
        <f t="shared" ref="K13:K33" si="1">SUM(G13*H13)+(I13*J13)</f>
        <v>0</v>
      </c>
    </row>
    <row r="14" spans="1:27" ht="15" x14ac:dyDescent="0.2">
      <c r="A14" s="93">
        <v>19010</v>
      </c>
      <c r="B14" s="64" t="s">
        <v>12</v>
      </c>
      <c r="C14" s="65" t="s">
        <v>179</v>
      </c>
      <c r="D14" s="66" t="s">
        <v>86</v>
      </c>
      <c r="E14" s="67" t="s">
        <v>181</v>
      </c>
      <c r="F14" s="68">
        <v>42.99</v>
      </c>
      <c r="G14" s="68">
        <v>25.79</v>
      </c>
      <c r="H14" s="69"/>
      <c r="I14" s="68">
        <f t="shared" ref="I14:I15" si="2">SUM(G14*12)</f>
        <v>309.48</v>
      </c>
      <c r="J14" s="69"/>
      <c r="K14" s="70">
        <f t="shared" ref="K14:K15" si="3">SUM(G14*H14)+(I14*J14)</f>
        <v>0</v>
      </c>
      <c r="L14" s="15"/>
    </row>
    <row r="15" spans="1:27" ht="15" x14ac:dyDescent="0.2">
      <c r="A15" s="93">
        <v>19011</v>
      </c>
      <c r="B15" s="64" t="s">
        <v>12</v>
      </c>
      <c r="C15" s="65" t="s">
        <v>180</v>
      </c>
      <c r="D15" s="66" t="s">
        <v>86</v>
      </c>
      <c r="E15" s="67" t="s">
        <v>182</v>
      </c>
      <c r="F15" s="68">
        <v>69.989999999999995</v>
      </c>
      <c r="G15" s="68">
        <v>41.99</v>
      </c>
      <c r="H15" s="69"/>
      <c r="I15" s="68">
        <f t="shared" si="2"/>
        <v>503.88</v>
      </c>
      <c r="J15" s="69"/>
      <c r="K15" s="70">
        <f t="shared" si="3"/>
        <v>0</v>
      </c>
      <c r="L15" s="15"/>
    </row>
    <row r="16" spans="1:27" ht="15" x14ac:dyDescent="0.2">
      <c r="A16" s="63">
        <v>19002</v>
      </c>
      <c r="B16" s="64" t="s">
        <v>12</v>
      </c>
      <c r="C16" s="65" t="s">
        <v>132</v>
      </c>
      <c r="D16" s="66" t="s">
        <v>86</v>
      </c>
      <c r="E16" s="67" t="s">
        <v>15</v>
      </c>
      <c r="F16" s="68">
        <v>42.99</v>
      </c>
      <c r="G16" s="68">
        <v>25.79</v>
      </c>
      <c r="H16" s="69"/>
      <c r="I16" s="68">
        <f t="shared" si="0"/>
        <v>309.48</v>
      </c>
      <c r="J16" s="69"/>
      <c r="K16" s="70">
        <f t="shared" si="1"/>
        <v>0</v>
      </c>
    </row>
    <row r="17" spans="1:35" ht="15" x14ac:dyDescent="0.2">
      <c r="A17" s="63">
        <v>19005</v>
      </c>
      <c r="B17" s="64" t="s">
        <v>12</v>
      </c>
      <c r="C17" s="65" t="s">
        <v>134</v>
      </c>
      <c r="D17" s="66" t="s">
        <v>86</v>
      </c>
      <c r="E17" s="67" t="s">
        <v>16</v>
      </c>
      <c r="F17" s="68">
        <v>69.989999999999995</v>
      </c>
      <c r="G17" s="68">
        <v>41.99</v>
      </c>
      <c r="H17" s="69"/>
      <c r="I17" s="68">
        <f t="shared" si="0"/>
        <v>503.88</v>
      </c>
      <c r="J17" s="69"/>
      <c r="K17" s="70">
        <f t="shared" si="1"/>
        <v>0</v>
      </c>
    </row>
    <row r="18" spans="1:35" ht="15" x14ac:dyDescent="0.2">
      <c r="A18" s="63">
        <v>19004</v>
      </c>
      <c r="B18" s="64" t="s">
        <v>12</v>
      </c>
      <c r="C18" s="65" t="s">
        <v>135</v>
      </c>
      <c r="D18" s="66" t="s">
        <v>86</v>
      </c>
      <c r="E18" s="67" t="s">
        <v>17</v>
      </c>
      <c r="F18" s="68">
        <v>42.99</v>
      </c>
      <c r="G18" s="68">
        <v>25.79</v>
      </c>
      <c r="H18" s="69"/>
      <c r="I18" s="68">
        <f t="shared" si="0"/>
        <v>309.48</v>
      </c>
      <c r="J18" s="69"/>
      <c r="K18" s="70">
        <f t="shared" si="1"/>
        <v>0</v>
      </c>
    </row>
    <row r="19" spans="1:35" ht="15" x14ac:dyDescent="0.2">
      <c r="A19" s="63">
        <v>19007</v>
      </c>
      <c r="B19" s="64" t="s">
        <v>12</v>
      </c>
      <c r="C19" s="65" t="s">
        <v>136</v>
      </c>
      <c r="D19" s="66" t="s">
        <v>86</v>
      </c>
      <c r="E19" s="67" t="s">
        <v>18</v>
      </c>
      <c r="F19" s="68">
        <v>69.989999999999995</v>
      </c>
      <c r="G19" s="68">
        <v>41.99</v>
      </c>
      <c r="H19" s="69"/>
      <c r="I19" s="68">
        <f t="shared" si="0"/>
        <v>503.88</v>
      </c>
      <c r="J19" s="69"/>
      <c r="K19" s="70">
        <f t="shared" si="1"/>
        <v>0</v>
      </c>
      <c r="L19" s="15"/>
    </row>
    <row r="20" spans="1:35" ht="15" x14ac:dyDescent="0.2">
      <c r="A20" s="97" t="s">
        <v>184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15"/>
    </row>
    <row r="21" spans="1:35" s="25" customFormat="1" ht="15" x14ac:dyDescent="0.2">
      <c r="A21" s="91">
        <v>19104</v>
      </c>
      <c r="B21" s="64" t="s">
        <v>12</v>
      </c>
      <c r="C21" s="65" t="s">
        <v>161</v>
      </c>
      <c r="D21" s="66" t="s">
        <v>86</v>
      </c>
      <c r="E21" s="67" t="s">
        <v>162</v>
      </c>
      <c r="F21" s="68">
        <v>45.99</v>
      </c>
      <c r="G21" s="68">
        <v>27.59</v>
      </c>
      <c r="H21" s="69"/>
      <c r="I21" s="68">
        <f>SUM(G21*12)</f>
        <v>331.08</v>
      </c>
      <c r="J21" s="69"/>
      <c r="K21" s="70">
        <f>SUM(G21*H21)+(I21*J21)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35" ht="15" x14ac:dyDescent="0.2">
      <c r="A22" s="63">
        <v>19100</v>
      </c>
      <c r="B22" s="64" t="s">
        <v>12</v>
      </c>
      <c r="C22" s="65" t="s">
        <v>137</v>
      </c>
      <c r="D22" s="66" t="s">
        <v>86</v>
      </c>
      <c r="E22" s="67" t="s">
        <v>87</v>
      </c>
      <c r="F22" s="68">
        <v>42.99</v>
      </c>
      <c r="G22" s="68">
        <v>25.79</v>
      </c>
      <c r="H22" s="69"/>
      <c r="I22" s="68">
        <f t="shared" si="0"/>
        <v>309.48</v>
      </c>
      <c r="J22" s="69"/>
      <c r="K22" s="70">
        <f t="shared" si="1"/>
        <v>0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8"/>
      <c r="AC22" s="28"/>
      <c r="AD22" s="28"/>
      <c r="AE22" s="28"/>
      <c r="AF22" s="28"/>
      <c r="AG22" s="28"/>
      <c r="AH22" s="28"/>
      <c r="AI22" s="28"/>
    </row>
    <row r="23" spans="1:35" ht="15" x14ac:dyDescent="0.2">
      <c r="A23" s="63">
        <v>19105</v>
      </c>
      <c r="B23" s="64" t="s">
        <v>12</v>
      </c>
      <c r="C23" s="65" t="s">
        <v>165</v>
      </c>
      <c r="D23" s="66" t="s">
        <v>86</v>
      </c>
      <c r="E23" s="67" t="s">
        <v>169</v>
      </c>
      <c r="F23" s="68">
        <v>69.989999999999995</v>
      </c>
      <c r="G23" s="68">
        <v>41.99</v>
      </c>
      <c r="H23" s="69"/>
      <c r="I23" s="68">
        <f>SUM(G23*12)</f>
        <v>503.88</v>
      </c>
      <c r="J23" s="69"/>
      <c r="K23" s="70">
        <f>SUM(G23*H23)+(I23*J23)</f>
        <v>0</v>
      </c>
      <c r="L23" s="15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8"/>
      <c r="AC23" s="28"/>
      <c r="AD23" s="28"/>
      <c r="AE23" s="28"/>
      <c r="AF23" s="28"/>
      <c r="AG23" s="28"/>
      <c r="AH23" s="28"/>
      <c r="AI23" s="28"/>
    </row>
    <row r="24" spans="1:35" ht="15" x14ac:dyDescent="0.2">
      <c r="A24" s="63">
        <v>19101</v>
      </c>
      <c r="B24" s="64" t="s">
        <v>12</v>
      </c>
      <c r="C24" s="65" t="s">
        <v>138</v>
      </c>
      <c r="D24" s="66" t="s">
        <v>86</v>
      </c>
      <c r="E24" s="67" t="s">
        <v>88</v>
      </c>
      <c r="F24" s="68">
        <v>42.99</v>
      </c>
      <c r="G24" s="68">
        <v>25.79</v>
      </c>
      <c r="H24" s="69"/>
      <c r="I24" s="68">
        <f t="shared" si="0"/>
        <v>309.48</v>
      </c>
      <c r="J24" s="69"/>
      <c r="K24" s="70">
        <f t="shared" si="1"/>
        <v>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8"/>
      <c r="AC24" s="28"/>
      <c r="AD24" s="28"/>
      <c r="AE24" s="28"/>
      <c r="AF24" s="28"/>
      <c r="AG24" s="28"/>
      <c r="AH24" s="28"/>
      <c r="AI24" s="28"/>
    </row>
    <row r="25" spans="1:35" ht="15" x14ac:dyDescent="0.2">
      <c r="A25" s="63">
        <v>19106</v>
      </c>
      <c r="B25" s="64" t="s">
        <v>12</v>
      </c>
      <c r="C25" s="65" t="s">
        <v>166</v>
      </c>
      <c r="D25" s="66" t="s">
        <v>86</v>
      </c>
      <c r="E25" s="67" t="s">
        <v>170</v>
      </c>
      <c r="F25" s="68">
        <v>69.989999999999995</v>
      </c>
      <c r="G25" s="68">
        <v>41.99</v>
      </c>
      <c r="H25" s="69"/>
      <c r="I25" s="68">
        <f>SUM(G25*12)</f>
        <v>503.88</v>
      </c>
      <c r="J25" s="69"/>
      <c r="K25" s="70">
        <f>SUM(G25*H25)+(I25*J25)</f>
        <v>0</v>
      </c>
      <c r="L25" s="15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8"/>
      <c r="AC25" s="28"/>
      <c r="AD25" s="28"/>
      <c r="AE25" s="28"/>
      <c r="AF25" s="28"/>
      <c r="AG25" s="28"/>
      <c r="AH25" s="28"/>
      <c r="AI25" s="28"/>
    </row>
    <row r="26" spans="1:35" ht="15" x14ac:dyDescent="0.2">
      <c r="A26" s="63">
        <v>19102</v>
      </c>
      <c r="B26" s="64" t="s">
        <v>12</v>
      </c>
      <c r="C26" s="65" t="s">
        <v>139</v>
      </c>
      <c r="D26" s="66" t="s">
        <v>86</v>
      </c>
      <c r="E26" s="67" t="s">
        <v>89</v>
      </c>
      <c r="F26" s="68">
        <v>45.99</v>
      </c>
      <c r="G26" s="68">
        <v>27.59</v>
      </c>
      <c r="H26" s="69"/>
      <c r="I26" s="68">
        <f t="shared" si="0"/>
        <v>331.08</v>
      </c>
      <c r="J26" s="69"/>
      <c r="K26" s="70">
        <f t="shared" si="1"/>
        <v>0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8"/>
      <c r="AC26" s="28"/>
      <c r="AD26" s="28"/>
      <c r="AE26" s="28"/>
      <c r="AF26" s="28"/>
      <c r="AG26" s="28"/>
      <c r="AH26" s="28"/>
      <c r="AI26" s="28"/>
    </row>
    <row r="27" spans="1:35" ht="15" x14ac:dyDescent="0.2">
      <c r="A27" s="63">
        <v>19107</v>
      </c>
      <c r="B27" s="64" t="s">
        <v>12</v>
      </c>
      <c r="C27" s="65" t="s">
        <v>167</v>
      </c>
      <c r="D27" s="66" t="s">
        <v>86</v>
      </c>
      <c r="E27" s="67" t="s">
        <v>171</v>
      </c>
      <c r="F27" s="68">
        <v>74.989999999999995</v>
      </c>
      <c r="G27" s="68">
        <v>44.99</v>
      </c>
      <c r="H27" s="69"/>
      <c r="I27" s="68">
        <f>SUM(G27*12)</f>
        <v>539.88</v>
      </c>
      <c r="J27" s="69"/>
      <c r="K27" s="70">
        <f>SUM(G27*H27)+(I27*J27)</f>
        <v>0</v>
      </c>
      <c r="L27" s="15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8"/>
      <c r="AD27" s="28"/>
      <c r="AE27" s="28"/>
      <c r="AF27" s="28"/>
      <c r="AG27" s="28"/>
      <c r="AH27" s="28"/>
      <c r="AI27" s="28"/>
    </row>
    <row r="28" spans="1:35" ht="15" x14ac:dyDescent="0.2">
      <c r="A28" s="63">
        <v>19103</v>
      </c>
      <c r="B28" s="64" t="s">
        <v>12</v>
      </c>
      <c r="C28" s="65" t="s">
        <v>140</v>
      </c>
      <c r="D28" s="66" t="s">
        <v>86</v>
      </c>
      <c r="E28" s="67" t="s">
        <v>90</v>
      </c>
      <c r="F28" s="68">
        <v>42.99</v>
      </c>
      <c r="G28" s="68">
        <v>25.79</v>
      </c>
      <c r="H28" s="69"/>
      <c r="I28" s="68">
        <f t="shared" si="0"/>
        <v>309.48</v>
      </c>
      <c r="J28" s="69"/>
      <c r="K28" s="70">
        <f t="shared" si="1"/>
        <v>0</v>
      </c>
      <c r="L28" s="15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8"/>
      <c r="AC28" s="28"/>
      <c r="AD28" s="28"/>
      <c r="AE28" s="28"/>
      <c r="AF28" s="28"/>
      <c r="AG28" s="28"/>
      <c r="AH28" s="28"/>
      <c r="AI28" s="28"/>
    </row>
    <row r="29" spans="1:35" ht="15" x14ac:dyDescent="0.2">
      <c r="A29" s="63">
        <v>19108</v>
      </c>
      <c r="B29" s="64" t="s">
        <v>12</v>
      </c>
      <c r="C29" s="65" t="s">
        <v>168</v>
      </c>
      <c r="D29" s="66" t="s">
        <v>86</v>
      </c>
      <c r="E29" s="67" t="s">
        <v>172</v>
      </c>
      <c r="F29" s="68">
        <v>69.989999999999995</v>
      </c>
      <c r="G29" s="68">
        <v>41.99</v>
      </c>
      <c r="H29" s="69"/>
      <c r="I29" s="68">
        <f t="shared" ref="I29" si="4">SUM(G29*12)</f>
        <v>503.88</v>
      </c>
      <c r="J29" s="69"/>
      <c r="K29" s="70">
        <f t="shared" ref="K29" si="5">SUM(G29*H29)+(I29*J29)</f>
        <v>0</v>
      </c>
      <c r="L29" s="15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8"/>
      <c r="AC29" s="28"/>
      <c r="AD29" s="28"/>
      <c r="AE29" s="28"/>
      <c r="AF29" s="28"/>
      <c r="AG29" s="28"/>
      <c r="AH29" s="28"/>
      <c r="AI29" s="28"/>
    </row>
    <row r="30" spans="1:35" s="25" customFormat="1" ht="15" x14ac:dyDescent="0.2">
      <c r="A30" s="97" t="s">
        <v>185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35" ht="15" x14ac:dyDescent="0.2">
      <c r="A31" s="91">
        <v>19200</v>
      </c>
      <c r="B31" s="64" t="s">
        <v>12</v>
      </c>
      <c r="C31" s="65" t="s">
        <v>151</v>
      </c>
      <c r="D31" s="66" t="s">
        <v>152</v>
      </c>
      <c r="E31" s="67" t="s">
        <v>157</v>
      </c>
      <c r="F31" s="68">
        <v>19.989999999999998</v>
      </c>
      <c r="G31" s="68">
        <v>11.99</v>
      </c>
      <c r="H31" s="69"/>
      <c r="I31" s="68">
        <f t="shared" si="0"/>
        <v>143.88</v>
      </c>
      <c r="J31" s="69"/>
      <c r="K31" s="70">
        <f t="shared" si="1"/>
        <v>0</v>
      </c>
      <c r="L31" s="1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8"/>
      <c r="AC31" s="28"/>
      <c r="AD31" s="28"/>
      <c r="AE31" s="28"/>
      <c r="AF31" s="28"/>
      <c r="AG31" s="28"/>
      <c r="AH31" s="28"/>
      <c r="AI31" s="28"/>
    </row>
    <row r="32" spans="1:35" ht="15" x14ac:dyDescent="0.2">
      <c r="A32" s="91">
        <v>19202</v>
      </c>
      <c r="B32" s="64" t="s">
        <v>12</v>
      </c>
      <c r="C32" s="65" t="s">
        <v>153</v>
      </c>
      <c r="D32" s="66" t="s">
        <v>20</v>
      </c>
      <c r="E32" s="67" t="s">
        <v>154</v>
      </c>
      <c r="F32" s="68">
        <v>21.99</v>
      </c>
      <c r="G32" s="68">
        <v>13.19</v>
      </c>
      <c r="H32" s="69"/>
      <c r="I32" s="68">
        <f t="shared" si="0"/>
        <v>158.28</v>
      </c>
      <c r="J32" s="69"/>
      <c r="K32" s="70">
        <f t="shared" si="1"/>
        <v>0</v>
      </c>
      <c r="L32" s="1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8"/>
      <c r="AC32" s="28"/>
      <c r="AD32" s="28"/>
      <c r="AE32" s="28"/>
      <c r="AF32" s="28"/>
      <c r="AG32" s="28"/>
      <c r="AH32" s="28"/>
      <c r="AI32" s="28"/>
    </row>
    <row r="33" spans="1:35" ht="15" x14ac:dyDescent="0.2">
      <c r="A33" s="91">
        <v>19203</v>
      </c>
      <c r="B33" s="64" t="s">
        <v>12</v>
      </c>
      <c r="C33" s="65" t="s">
        <v>155</v>
      </c>
      <c r="D33" s="66" t="s">
        <v>20</v>
      </c>
      <c r="E33" s="67" t="s">
        <v>156</v>
      </c>
      <c r="F33" s="68">
        <v>39.99</v>
      </c>
      <c r="G33" s="68">
        <v>23.99</v>
      </c>
      <c r="H33" s="69"/>
      <c r="I33" s="68">
        <f t="shared" si="0"/>
        <v>287.88</v>
      </c>
      <c r="J33" s="69"/>
      <c r="K33" s="70">
        <f t="shared" si="1"/>
        <v>0</v>
      </c>
      <c r="L33" s="1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8"/>
      <c r="AC33" s="28"/>
      <c r="AD33" s="28"/>
      <c r="AE33" s="28"/>
      <c r="AF33" s="28"/>
      <c r="AG33" s="28"/>
      <c r="AH33" s="28"/>
      <c r="AI33" s="28"/>
    </row>
    <row r="34" spans="1:35" ht="15" x14ac:dyDescent="0.2">
      <c r="A34" s="91">
        <v>19204</v>
      </c>
      <c r="B34" s="64" t="s">
        <v>12</v>
      </c>
      <c r="C34" s="65" t="s">
        <v>173</v>
      </c>
      <c r="D34" s="66" t="s">
        <v>163</v>
      </c>
      <c r="E34" s="67" t="s">
        <v>164</v>
      </c>
      <c r="F34" s="68">
        <v>39.99</v>
      </c>
      <c r="G34" s="68">
        <v>23.99</v>
      </c>
      <c r="H34" s="69"/>
      <c r="I34" s="68">
        <f t="shared" ref="I34" si="6">SUM(G34*12)</f>
        <v>287.88</v>
      </c>
      <c r="J34" s="69"/>
      <c r="K34" s="70">
        <f t="shared" ref="K34" si="7">SUM(G34*H34)+(I34*J34)</f>
        <v>0</v>
      </c>
      <c r="L34" s="15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8"/>
      <c r="AC34" s="28"/>
      <c r="AD34" s="28"/>
      <c r="AE34" s="28"/>
      <c r="AF34" s="28"/>
      <c r="AG34" s="28"/>
      <c r="AH34" s="28"/>
      <c r="AI34" s="28"/>
    </row>
    <row r="35" spans="1:35" ht="15" x14ac:dyDescent="0.2">
      <c r="A35" s="103" t="s">
        <v>50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5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8"/>
      <c r="AC35" s="28"/>
      <c r="AD35" s="28"/>
      <c r="AE35" s="28"/>
      <c r="AF35" s="28"/>
      <c r="AG35" s="28"/>
      <c r="AH35" s="28"/>
      <c r="AI35" s="28"/>
    </row>
    <row r="36" spans="1:35" ht="15" x14ac:dyDescent="0.2">
      <c r="A36" s="63" t="s">
        <v>66</v>
      </c>
      <c r="B36" s="71" t="s">
        <v>83</v>
      </c>
      <c r="C36" s="65" t="s">
        <v>78</v>
      </c>
      <c r="D36" s="66" t="s">
        <v>82</v>
      </c>
      <c r="E36" s="67"/>
      <c r="F36" s="68">
        <v>49.95</v>
      </c>
      <c r="G36" s="68">
        <f>SUM(F36*0.6)</f>
        <v>29.97</v>
      </c>
      <c r="H36" s="69"/>
      <c r="I36" s="68">
        <f>SUM(G36*12)</f>
        <v>359.64</v>
      </c>
      <c r="J36" s="69"/>
      <c r="K36" s="70">
        <f>SUM(G36*H36)+(I36*J36)</f>
        <v>0</v>
      </c>
      <c r="L36" s="15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8"/>
      <c r="AC36" s="28"/>
      <c r="AD36" s="28"/>
      <c r="AE36" s="28"/>
      <c r="AF36" s="28"/>
      <c r="AG36" s="28"/>
      <c r="AH36" s="28"/>
      <c r="AI36" s="28"/>
    </row>
    <row r="37" spans="1:35" ht="15" x14ac:dyDescent="0.2">
      <c r="A37" s="63" t="s">
        <v>67</v>
      </c>
      <c r="B37" s="71" t="s">
        <v>83</v>
      </c>
      <c r="C37" s="65" t="s">
        <v>80</v>
      </c>
      <c r="D37" s="66" t="s">
        <v>82</v>
      </c>
      <c r="E37" s="67"/>
      <c r="F37" s="68">
        <v>44.95</v>
      </c>
      <c r="G37" s="68">
        <f t="shared" ref="G37:G44" si="8">SUM(F37*0.6)</f>
        <v>26.970000000000002</v>
      </c>
      <c r="H37" s="69"/>
      <c r="I37" s="68">
        <f t="shared" ref="I37:I44" si="9">SUM(G37*12)</f>
        <v>323.64000000000004</v>
      </c>
      <c r="J37" s="69"/>
      <c r="K37" s="70">
        <f t="shared" ref="K37:K44" si="10">SUM(G37*H37)+(I37*J37)</f>
        <v>0</v>
      </c>
      <c r="L37" s="15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8"/>
      <c r="AC37" s="28"/>
      <c r="AD37" s="28"/>
      <c r="AE37" s="28"/>
      <c r="AF37" s="28"/>
      <c r="AG37" s="28"/>
      <c r="AH37" s="28"/>
      <c r="AI37" s="28"/>
    </row>
    <row r="38" spans="1:35" ht="15" x14ac:dyDescent="0.2">
      <c r="A38" s="63" t="s">
        <v>68</v>
      </c>
      <c r="B38" s="71" t="s">
        <v>83</v>
      </c>
      <c r="C38" s="65" t="s">
        <v>74</v>
      </c>
      <c r="D38" s="66" t="s">
        <v>52</v>
      </c>
      <c r="E38" s="67"/>
      <c r="F38" s="68">
        <v>25.95</v>
      </c>
      <c r="G38" s="68">
        <f t="shared" si="8"/>
        <v>15.569999999999999</v>
      </c>
      <c r="H38" s="69"/>
      <c r="I38" s="68">
        <f t="shared" si="9"/>
        <v>186.83999999999997</v>
      </c>
      <c r="J38" s="69"/>
      <c r="K38" s="70">
        <f t="shared" si="10"/>
        <v>0</v>
      </c>
      <c r="L38" s="15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"/>
      <c r="AC38" s="28"/>
      <c r="AD38" s="28"/>
      <c r="AE38" s="28"/>
      <c r="AF38" s="28"/>
      <c r="AG38" s="28"/>
      <c r="AH38" s="28"/>
      <c r="AI38" s="28"/>
    </row>
    <row r="39" spans="1:35" ht="15" x14ac:dyDescent="0.2">
      <c r="A39" s="63" t="s">
        <v>69</v>
      </c>
      <c r="B39" s="71" t="s">
        <v>83</v>
      </c>
      <c r="C39" s="65" t="s">
        <v>75</v>
      </c>
      <c r="D39" s="66" t="s">
        <v>52</v>
      </c>
      <c r="E39" s="67"/>
      <c r="F39" s="68">
        <v>25.95</v>
      </c>
      <c r="G39" s="68">
        <f t="shared" si="8"/>
        <v>15.569999999999999</v>
      </c>
      <c r="H39" s="69"/>
      <c r="I39" s="68">
        <f t="shared" si="9"/>
        <v>186.83999999999997</v>
      </c>
      <c r="J39" s="69"/>
      <c r="K39" s="70">
        <f t="shared" si="10"/>
        <v>0</v>
      </c>
      <c r="L39" s="1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8"/>
      <c r="AC39" s="28"/>
      <c r="AD39" s="28"/>
      <c r="AE39" s="28"/>
      <c r="AF39" s="28"/>
      <c r="AG39" s="28"/>
      <c r="AH39" s="28"/>
      <c r="AI39" s="28"/>
    </row>
    <row r="40" spans="1:35" ht="15" x14ac:dyDescent="0.2">
      <c r="A40" s="63" t="s">
        <v>70</v>
      </c>
      <c r="B40" s="71" t="s">
        <v>83</v>
      </c>
      <c r="C40" s="65" t="s">
        <v>76</v>
      </c>
      <c r="D40" s="66" t="s">
        <v>82</v>
      </c>
      <c r="E40" s="67"/>
      <c r="F40" s="68">
        <v>26</v>
      </c>
      <c r="G40" s="68">
        <f t="shared" si="8"/>
        <v>15.6</v>
      </c>
      <c r="H40" s="69"/>
      <c r="I40" s="68">
        <f t="shared" si="9"/>
        <v>187.2</v>
      </c>
      <c r="J40" s="69"/>
      <c r="K40" s="70">
        <f t="shared" si="10"/>
        <v>0</v>
      </c>
      <c r="L40" s="15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8"/>
      <c r="AC40" s="28"/>
      <c r="AD40" s="28"/>
      <c r="AE40" s="28"/>
      <c r="AF40" s="28"/>
      <c r="AG40" s="28"/>
      <c r="AH40" s="28"/>
      <c r="AI40" s="28"/>
    </row>
    <row r="41" spans="1:35" ht="15" x14ac:dyDescent="0.2">
      <c r="A41" s="63" t="s">
        <v>71</v>
      </c>
      <c r="B41" s="71" t="s">
        <v>83</v>
      </c>
      <c r="C41" s="65" t="s">
        <v>81</v>
      </c>
      <c r="D41" s="66" t="s">
        <v>82</v>
      </c>
      <c r="E41" s="67"/>
      <c r="F41" s="68">
        <v>26</v>
      </c>
      <c r="G41" s="68">
        <f t="shared" si="8"/>
        <v>15.6</v>
      </c>
      <c r="H41" s="69"/>
      <c r="I41" s="68">
        <f t="shared" si="9"/>
        <v>187.2</v>
      </c>
      <c r="J41" s="69"/>
      <c r="K41" s="70">
        <f t="shared" si="10"/>
        <v>0</v>
      </c>
      <c r="L41" s="15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8"/>
      <c r="AC41" s="28"/>
      <c r="AD41" s="28"/>
      <c r="AE41" s="28"/>
      <c r="AF41" s="28"/>
      <c r="AG41" s="28"/>
      <c r="AH41" s="28"/>
      <c r="AI41" s="28"/>
    </row>
    <row r="42" spans="1:35" ht="15" x14ac:dyDescent="0.2">
      <c r="A42" s="63" t="s">
        <v>72</v>
      </c>
      <c r="B42" s="71" t="s">
        <v>83</v>
      </c>
      <c r="C42" s="65" t="s">
        <v>77</v>
      </c>
      <c r="D42" s="66" t="s">
        <v>82</v>
      </c>
      <c r="E42" s="67"/>
      <c r="F42" s="68">
        <v>26</v>
      </c>
      <c r="G42" s="68">
        <f t="shared" si="8"/>
        <v>15.6</v>
      </c>
      <c r="H42" s="69"/>
      <c r="I42" s="68">
        <f t="shared" si="9"/>
        <v>187.2</v>
      </c>
      <c r="J42" s="69"/>
      <c r="K42" s="70">
        <f t="shared" si="10"/>
        <v>0</v>
      </c>
      <c r="L42" s="15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28"/>
      <c r="AD42" s="28"/>
      <c r="AE42" s="28"/>
      <c r="AF42" s="28"/>
      <c r="AG42" s="28"/>
      <c r="AH42" s="28"/>
      <c r="AI42" s="28"/>
    </row>
    <row r="43" spans="1:35" ht="15" x14ac:dyDescent="0.2">
      <c r="A43" s="63" t="s">
        <v>73</v>
      </c>
      <c r="B43" s="71" t="s">
        <v>83</v>
      </c>
      <c r="C43" s="65" t="s">
        <v>79</v>
      </c>
      <c r="D43" s="66" t="s">
        <v>52</v>
      </c>
      <c r="E43" s="67"/>
      <c r="F43" s="68">
        <v>22.95</v>
      </c>
      <c r="G43" s="68">
        <f t="shared" si="8"/>
        <v>13.77</v>
      </c>
      <c r="H43" s="69"/>
      <c r="I43" s="68">
        <f t="shared" si="9"/>
        <v>165.24</v>
      </c>
      <c r="J43" s="69"/>
      <c r="K43" s="70">
        <f t="shared" si="10"/>
        <v>0</v>
      </c>
      <c r="L43" s="15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8"/>
      <c r="AC43" s="28"/>
      <c r="AD43" s="28"/>
      <c r="AE43" s="28"/>
      <c r="AF43" s="28"/>
      <c r="AG43" s="28"/>
      <c r="AH43" s="28"/>
      <c r="AI43" s="28"/>
    </row>
    <row r="44" spans="1:35" ht="15" x14ac:dyDescent="0.2">
      <c r="A44" s="63">
        <v>12025</v>
      </c>
      <c r="B44" s="71" t="s">
        <v>83</v>
      </c>
      <c r="C44" s="65" t="s">
        <v>51</v>
      </c>
      <c r="D44" s="66" t="s">
        <v>52</v>
      </c>
      <c r="E44" s="67"/>
      <c r="F44" s="68">
        <v>19.989999999999998</v>
      </c>
      <c r="G44" s="68">
        <f t="shared" si="8"/>
        <v>11.993999999999998</v>
      </c>
      <c r="H44" s="69"/>
      <c r="I44" s="68">
        <f t="shared" si="9"/>
        <v>143.92799999999997</v>
      </c>
      <c r="J44" s="69"/>
      <c r="K44" s="70">
        <f t="shared" si="10"/>
        <v>0</v>
      </c>
      <c r="L44" s="43"/>
      <c r="M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28"/>
      <c r="AD44" s="28"/>
      <c r="AE44" s="28"/>
      <c r="AF44" s="28"/>
      <c r="AG44" s="28"/>
      <c r="AH44" s="28"/>
      <c r="AI44" s="28"/>
    </row>
    <row r="45" spans="1:35" ht="15" x14ac:dyDescent="0.2">
      <c r="A45" s="78" t="s">
        <v>53</v>
      </c>
      <c r="B45" s="79"/>
      <c r="C45" s="79"/>
      <c r="D45" s="78" t="s">
        <v>146</v>
      </c>
      <c r="E45" s="40"/>
      <c r="F45" s="41"/>
      <c r="G45" s="41"/>
      <c r="H45" s="102" t="s">
        <v>102</v>
      </c>
      <c r="I45" s="102"/>
      <c r="J45" s="102"/>
      <c r="K45" s="46">
        <f>SUM(K21+K12+K13+K16+K17+K18+K19+K14+K15+K22+K24+K26+K28+K23+K25+K27+K29+K36+K37+K38+K39+K40+K41+K42+K43+K44+K11+K31+K32+K33+K34)</f>
        <v>0</v>
      </c>
      <c r="L45" s="43"/>
      <c r="M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8"/>
      <c r="AC45" s="28"/>
      <c r="AD45" s="28"/>
      <c r="AE45" s="28"/>
      <c r="AF45" s="28"/>
      <c r="AG45" s="28"/>
      <c r="AH45" s="28"/>
      <c r="AI45" s="28"/>
    </row>
    <row r="46" spans="1:35" ht="15" x14ac:dyDescent="0.2">
      <c r="A46" s="76" t="s">
        <v>159</v>
      </c>
      <c r="B46" s="72"/>
      <c r="C46" s="72"/>
      <c r="D46" s="76" t="s">
        <v>92</v>
      </c>
      <c r="E46" s="40"/>
      <c r="F46" s="41"/>
      <c r="G46" s="41"/>
      <c r="H46" s="102" t="s">
        <v>103</v>
      </c>
      <c r="I46" s="102"/>
      <c r="J46" s="102"/>
      <c r="K46" s="47">
        <v>0</v>
      </c>
      <c r="L46" s="43"/>
      <c r="M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8"/>
      <c r="AC46" s="28"/>
      <c r="AD46" s="28"/>
      <c r="AE46" s="28"/>
      <c r="AF46" s="28"/>
      <c r="AG46" s="28"/>
      <c r="AH46" s="28"/>
      <c r="AI46" s="28"/>
    </row>
    <row r="47" spans="1:35" ht="15" x14ac:dyDescent="0.2">
      <c r="A47" s="76" t="s">
        <v>160</v>
      </c>
      <c r="B47" s="72"/>
      <c r="C47" s="72"/>
      <c r="D47" s="76" t="s">
        <v>93</v>
      </c>
      <c r="E47" s="16"/>
      <c r="F47" s="17"/>
      <c r="G47" s="18"/>
      <c r="H47" s="102" t="s">
        <v>104</v>
      </c>
      <c r="I47" s="102"/>
      <c r="J47" s="102"/>
      <c r="K47" s="46">
        <f>SUM(K45*(100%-K46))</f>
        <v>0</v>
      </c>
      <c r="L47" s="43"/>
      <c r="M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8"/>
      <c r="AC47" s="28"/>
      <c r="AD47" s="28"/>
      <c r="AE47" s="28"/>
      <c r="AF47" s="28"/>
      <c r="AG47" s="28"/>
      <c r="AH47" s="28"/>
      <c r="AI47" s="28"/>
    </row>
    <row r="48" spans="1:35" ht="15" x14ac:dyDescent="0.2">
      <c r="A48" s="76" t="s">
        <v>95</v>
      </c>
      <c r="B48" s="72"/>
      <c r="C48" s="72"/>
      <c r="D48" s="76" t="s">
        <v>94</v>
      </c>
      <c r="E48" s="72"/>
      <c r="F48" s="72"/>
      <c r="G48" s="72"/>
      <c r="H48" s="77"/>
      <c r="I48" s="77"/>
      <c r="J48" s="77"/>
      <c r="K48" s="44"/>
      <c r="L48" s="43"/>
      <c r="M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8"/>
      <c r="AC48" s="28"/>
      <c r="AD48" s="28"/>
      <c r="AE48" s="28"/>
      <c r="AF48" s="28"/>
      <c r="AG48" s="28"/>
      <c r="AH48" s="28"/>
      <c r="AI48" s="28"/>
    </row>
    <row r="49" spans="1:35" ht="15" x14ac:dyDescent="0.2">
      <c r="A49" s="76" t="s">
        <v>174</v>
      </c>
      <c r="B49" s="72"/>
      <c r="C49" s="72"/>
      <c r="D49" s="20"/>
      <c r="H49" s="77"/>
      <c r="I49" s="77"/>
      <c r="J49" s="77"/>
      <c r="K49" s="92">
        <v>42767</v>
      </c>
      <c r="L49" s="43"/>
      <c r="M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28"/>
      <c r="AD49" s="28"/>
      <c r="AE49" s="28"/>
      <c r="AF49" s="28"/>
      <c r="AG49" s="28"/>
      <c r="AH49" s="28"/>
      <c r="AI49" s="28"/>
    </row>
    <row r="50" spans="1:35" ht="17" x14ac:dyDescent="0.2">
      <c r="A50" s="80" t="s">
        <v>54</v>
      </c>
      <c r="B50" s="20"/>
      <c r="C50" s="20"/>
      <c r="E50" s="101" t="s">
        <v>55</v>
      </c>
      <c r="F50" s="101"/>
      <c r="G50" s="101"/>
      <c r="H50" s="101"/>
      <c r="I50" s="101"/>
      <c r="J50" s="101"/>
      <c r="K50" s="101"/>
      <c r="L50" s="43"/>
      <c r="M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8"/>
      <c r="AC50" s="28"/>
      <c r="AD50" s="28"/>
      <c r="AE50" s="28"/>
      <c r="AF50" s="28"/>
      <c r="AG50" s="28"/>
      <c r="AH50" s="28"/>
      <c r="AI50" s="28"/>
    </row>
    <row r="51" spans="1:35" s="20" customFormat="1" ht="16" x14ac:dyDescent="0.2">
      <c r="A51" s="81" t="s">
        <v>56</v>
      </c>
      <c r="E51" s="98"/>
      <c r="F51" s="99"/>
      <c r="G51" s="99"/>
      <c r="H51" s="99"/>
      <c r="I51" s="99"/>
      <c r="J51" s="99"/>
      <c r="K51" s="100"/>
      <c r="L51" s="21"/>
      <c r="M51" s="21"/>
      <c r="N51" s="21"/>
      <c r="O51" s="21"/>
      <c r="P51" s="21"/>
      <c r="Q51" s="21"/>
      <c r="R51" s="32"/>
      <c r="S51" s="34"/>
      <c r="T51" s="34"/>
      <c r="U51" s="34"/>
      <c r="V51" s="34"/>
      <c r="W51" s="34"/>
      <c r="X51" s="34"/>
      <c r="Y51" s="34"/>
      <c r="Z51" s="34"/>
      <c r="AA51" s="34"/>
      <c r="AB51" s="33"/>
      <c r="AC51" s="33"/>
      <c r="AD51" s="33"/>
      <c r="AE51" s="33"/>
      <c r="AF51" s="33"/>
      <c r="AG51" s="33"/>
      <c r="AH51" s="33"/>
      <c r="AI51" s="33"/>
    </row>
    <row r="52" spans="1:35" s="20" customFormat="1" ht="17" x14ac:dyDescent="0.2">
      <c r="A52" s="80" t="s">
        <v>57</v>
      </c>
      <c r="B52" s="72"/>
      <c r="C52" s="72"/>
      <c r="D52" s="72"/>
      <c r="E52" s="98"/>
      <c r="F52" s="99"/>
      <c r="G52" s="99"/>
      <c r="H52" s="99"/>
      <c r="I52" s="99"/>
      <c r="J52" s="99"/>
      <c r="K52" s="100"/>
      <c r="L52" s="21"/>
      <c r="M52" s="21"/>
      <c r="N52" s="21"/>
      <c r="O52" s="21"/>
      <c r="P52" s="21"/>
      <c r="Q52" s="21"/>
      <c r="R52" s="32"/>
      <c r="S52" s="34"/>
      <c r="T52" s="34"/>
      <c r="U52" s="34"/>
      <c r="V52" s="34"/>
      <c r="W52" s="34"/>
      <c r="X52" s="34"/>
      <c r="Y52" s="34"/>
      <c r="Z52" s="34"/>
      <c r="AA52" s="34"/>
      <c r="AB52" s="33"/>
      <c r="AC52" s="33"/>
      <c r="AD52" s="33"/>
      <c r="AE52" s="33"/>
      <c r="AF52" s="33"/>
      <c r="AG52" s="33"/>
      <c r="AH52" s="33"/>
      <c r="AI52" s="33"/>
    </row>
    <row r="53" spans="1:35" ht="17" x14ac:dyDescent="0.2">
      <c r="A53" s="80" t="s">
        <v>58</v>
      </c>
      <c r="B53" s="74"/>
      <c r="C53" s="74"/>
      <c r="D53" s="72"/>
      <c r="E53" s="98"/>
      <c r="F53" s="99"/>
      <c r="G53" s="99"/>
      <c r="H53" s="99"/>
      <c r="I53" s="99"/>
      <c r="J53" s="99"/>
      <c r="K53" s="100"/>
      <c r="R53" s="27"/>
      <c r="S53" s="6"/>
      <c r="T53" s="6"/>
      <c r="U53" s="6"/>
      <c r="V53" s="6"/>
      <c r="W53" s="6"/>
      <c r="X53" s="6"/>
      <c r="Y53" s="6"/>
      <c r="Z53" s="6"/>
      <c r="AA53" s="6"/>
      <c r="AB53" s="28"/>
      <c r="AC53" s="28"/>
      <c r="AD53" s="28"/>
      <c r="AE53" s="28"/>
      <c r="AF53" s="28"/>
      <c r="AG53" s="28"/>
      <c r="AH53" s="28"/>
      <c r="AI53" s="28"/>
    </row>
    <row r="54" spans="1:35" s="22" customFormat="1" ht="16" x14ac:dyDescent="0.2">
      <c r="A54" s="82" t="s">
        <v>148</v>
      </c>
      <c r="B54" s="74"/>
      <c r="C54" s="74"/>
      <c r="D54" s="45"/>
      <c r="E54" s="98"/>
      <c r="F54" s="99"/>
      <c r="G54" s="99"/>
      <c r="H54" s="99"/>
      <c r="I54" s="99"/>
      <c r="J54" s="99"/>
      <c r="K54" s="100"/>
      <c r="L54" s="23"/>
      <c r="M54" s="23"/>
      <c r="N54" s="23"/>
      <c r="O54" s="23"/>
      <c r="P54" s="23"/>
      <c r="Q54" s="23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6"/>
      <c r="AC54" s="36"/>
      <c r="AD54" s="36"/>
      <c r="AE54" s="36"/>
      <c r="AF54" s="36"/>
      <c r="AG54" s="36"/>
      <c r="AH54" s="36"/>
      <c r="AI54" s="36"/>
    </row>
    <row r="55" spans="1:35" s="22" customFormat="1" ht="21" x14ac:dyDescent="0.2">
      <c r="A55" s="96" t="s">
        <v>175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23"/>
      <c r="M55" s="23"/>
      <c r="N55" s="23"/>
      <c r="O55" s="23"/>
      <c r="P55" s="23"/>
      <c r="Q55" s="23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/>
      <c r="AC55" s="24"/>
      <c r="AD55" s="24"/>
      <c r="AE55" s="24"/>
      <c r="AF55" s="36"/>
      <c r="AG55" s="36"/>
      <c r="AH55" s="36"/>
      <c r="AI55" s="36"/>
    </row>
    <row r="56" spans="1:35" s="22" customFormat="1" ht="21" x14ac:dyDescent="0.2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23"/>
      <c r="M56" s="23"/>
      <c r="N56" s="23"/>
      <c r="O56" s="23"/>
      <c r="P56" s="23"/>
      <c r="Q56" s="23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6"/>
      <c r="AC56" s="24"/>
      <c r="AD56" s="24"/>
      <c r="AE56" s="24"/>
      <c r="AF56" s="36"/>
      <c r="AG56" s="36"/>
      <c r="AH56" s="36"/>
      <c r="AI56" s="36"/>
    </row>
    <row r="57" spans="1:35" ht="15" x14ac:dyDescent="0.2">
      <c r="A57" s="87"/>
      <c r="B57" s="88"/>
      <c r="C57" s="89" t="s">
        <v>4</v>
      </c>
      <c r="D57" s="88"/>
      <c r="E57" s="89" t="s">
        <v>5</v>
      </c>
      <c r="F57" s="89"/>
      <c r="G57" s="89" t="s">
        <v>6</v>
      </c>
      <c r="H57" s="89" t="s">
        <v>97</v>
      </c>
      <c r="I57" s="89" t="s">
        <v>6</v>
      </c>
      <c r="J57" s="89" t="s">
        <v>99</v>
      </c>
      <c r="K57" s="90" t="s">
        <v>100</v>
      </c>
    </row>
    <row r="58" spans="1:35" ht="15" x14ac:dyDescent="0.2">
      <c r="A58" s="86" t="s">
        <v>7</v>
      </c>
      <c r="B58" s="84" t="s">
        <v>84</v>
      </c>
      <c r="C58" s="84" t="s">
        <v>8</v>
      </c>
      <c r="D58" s="84" t="s">
        <v>9</v>
      </c>
      <c r="E58" s="84" t="s">
        <v>10</v>
      </c>
      <c r="F58" s="84" t="s">
        <v>63</v>
      </c>
      <c r="G58" s="84" t="s">
        <v>85</v>
      </c>
      <c r="H58" s="84" t="s">
        <v>11</v>
      </c>
      <c r="I58" s="84" t="s">
        <v>98</v>
      </c>
      <c r="J58" s="84" t="s">
        <v>11</v>
      </c>
      <c r="K58" s="85" t="s">
        <v>101</v>
      </c>
    </row>
    <row r="59" spans="1:35" s="25" customFormat="1" ht="15" x14ac:dyDescent="0.2">
      <c r="A59" s="97" t="s">
        <v>149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27"/>
      <c r="M59" s="27"/>
      <c r="N59" s="2"/>
      <c r="O59" s="2"/>
      <c r="P59" s="2"/>
      <c r="Q59" s="2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9"/>
      <c r="AC59" s="29"/>
      <c r="AD59" s="29"/>
      <c r="AE59" s="29"/>
      <c r="AF59" s="29"/>
      <c r="AG59" s="29"/>
      <c r="AH59" s="29"/>
      <c r="AI59" s="29"/>
    </row>
    <row r="60" spans="1:35" ht="15" x14ac:dyDescent="0.2">
      <c r="A60" s="63">
        <v>16000</v>
      </c>
      <c r="B60" s="71" t="s">
        <v>19</v>
      </c>
      <c r="C60" s="65" t="s">
        <v>108</v>
      </c>
      <c r="D60" s="66" t="s">
        <v>20</v>
      </c>
      <c r="E60" s="67" t="s">
        <v>21</v>
      </c>
      <c r="F60" s="68">
        <v>29.99</v>
      </c>
      <c r="G60" s="68">
        <v>17.989999999999998</v>
      </c>
      <c r="H60" s="69"/>
      <c r="I60" s="68">
        <f>SUM(G60*12)</f>
        <v>215.88</v>
      </c>
      <c r="J60" s="69"/>
      <c r="K60" s="70">
        <f>SUM(G60*H60)+(I60*J60)</f>
        <v>0</v>
      </c>
      <c r="R60" s="27"/>
      <c r="S60" s="30"/>
      <c r="T60" s="31"/>
      <c r="U60" s="31"/>
      <c r="V60" s="31"/>
      <c r="W60" s="31"/>
      <c r="X60" s="31"/>
      <c r="Y60" s="31"/>
      <c r="Z60" s="31"/>
      <c r="AA60" s="31"/>
      <c r="AB60" s="28"/>
      <c r="AC60" s="28"/>
      <c r="AD60" s="28"/>
      <c r="AE60" s="28"/>
      <c r="AF60" s="28"/>
      <c r="AG60" s="28"/>
      <c r="AH60" s="28"/>
      <c r="AI60" s="28"/>
    </row>
    <row r="61" spans="1:35" ht="15" x14ac:dyDescent="0.2">
      <c r="A61" s="63">
        <v>16008</v>
      </c>
      <c r="B61" s="71" t="s">
        <v>19</v>
      </c>
      <c r="C61" s="65" t="s">
        <v>109</v>
      </c>
      <c r="D61" s="66" t="s">
        <v>20</v>
      </c>
      <c r="E61" s="67" t="s">
        <v>22</v>
      </c>
      <c r="F61" s="68">
        <v>51.99</v>
      </c>
      <c r="G61" s="68">
        <v>31.19</v>
      </c>
      <c r="H61" s="69"/>
      <c r="I61" s="68">
        <f t="shared" ref="I61:I63" si="11">SUM(G61*12)</f>
        <v>374.28000000000003</v>
      </c>
      <c r="J61" s="69"/>
      <c r="K61" s="70">
        <f t="shared" ref="K61:K63" si="12">SUM(G61*H61)+(I61*J61)</f>
        <v>0</v>
      </c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8"/>
      <c r="AC61" s="28"/>
      <c r="AD61" s="28"/>
      <c r="AE61" s="28"/>
      <c r="AF61" s="28"/>
      <c r="AG61" s="28"/>
      <c r="AH61" s="28"/>
      <c r="AI61" s="28"/>
    </row>
    <row r="62" spans="1:35" ht="15" x14ac:dyDescent="0.2">
      <c r="A62" s="63">
        <v>16006</v>
      </c>
      <c r="B62" s="71" t="s">
        <v>19</v>
      </c>
      <c r="C62" s="65" t="s">
        <v>110</v>
      </c>
      <c r="D62" s="66" t="s">
        <v>23</v>
      </c>
      <c r="E62" s="67" t="s">
        <v>24</v>
      </c>
      <c r="F62" s="68">
        <v>29.99</v>
      </c>
      <c r="G62" s="68">
        <v>17.989999999999998</v>
      </c>
      <c r="H62" s="69"/>
      <c r="I62" s="68">
        <f t="shared" si="11"/>
        <v>215.88</v>
      </c>
      <c r="J62" s="69"/>
      <c r="K62" s="70">
        <f t="shared" si="12"/>
        <v>0</v>
      </c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8"/>
      <c r="AC62" s="28"/>
      <c r="AD62" s="28"/>
      <c r="AE62" s="28"/>
      <c r="AF62" s="28"/>
      <c r="AG62" s="28"/>
      <c r="AH62" s="28"/>
      <c r="AI62" s="28"/>
    </row>
    <row r="63" spans="1:35" ht="15" x14ac:dyDescent="0.2">
      <c r="A63" s="63">
        <v>16009</v>
      </c>
      <c r="B63" s="71" t="s">
        <v>19</v>
      </c>
      <c r="C63" s="65" t="s">
        <v>111</v>
      </c>
      <c r="D63" s="66" t="s">
        <v>23</v>
      </c>
      <c r="E63" s="67" t="s">
        <v>25</v>
      </c>
      <c r="F63" s="68">
        <v>51.99</v>
      </c>
      <c r="G63" s="68">
        <v>31.19</v>
      </c>
      <c r="H63" s="69"/>
      <c r="I63" s="68">
        <f t="shared" si="11"/>
        <v>374.28000000000003</v>
      </c>
      <c r="J63" s="69"/>
      <c r="K63" s="70">
        <f t="shared" si="12"/>
        <v>0</v>
      </c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8"/>
      <c r="AC63" s="28"/>
      <c r="AD63" s="28"/>
      <c r="AE63" s="28"/>
      <c r="AF63" s="28"/>
      <c r="AG63" s="28"/>
      <c r="AH63" s="28"/>
      <c r="AI63" s="28"/>
    </row>
    <row r="64" spans="1:35" ht="15" x14ac:dyDescent="0.2">
      <c r="A64" s="63">
        <v>16001</v>
      </c>
      <c r="B64" s="71" t="s">
        <v>19</v>
      </c>
      <c r="C64" s="65" t="s">
        <v>110</v>
      </c>
      <c r="D64" s="66" t="s">
        <v>86</v>
      </c>
      <c r="E64" s="67" t="s">
        <v>26</v>
      </c>
      <c r="F64" s="68">
        <v>29.99</v>
      </c>
      <c r="G64" s="68">
        <v>17.989999999999998</v>
      </c>
      <c r="H64" s="69"/>
      <c r="I64" s="68">
        <f t="shared" ref="I64:I67" si="13">SUM(G64*12)</f>
        <v>215.88</v>
      </c>
      <c r="J64" s="69"/>
      <c r="K64" s="70">
        <f t="shared" ref="K64:K67" si="14">SUM(G64*H64)+(I64*J64)</f>
        <v>0</v>
      </c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8"/>
      <c r="AC64" s="28"/>
      <c r="AD64" s="28"/>
      <c r="AE64" s="28"/>
      <c r="AF64" s="28"/>
      <c r="AG64" s="28"/>
      <c r="AH64" s="28"/>
      <c r="AI64" s="28"/>
    </row>
    <row r="65" spans="1:256" ht="15" x14ac:dyDescent="0.2">
      <c r="A65" s="63">
        <v>16002</v>
      </c>
      <c r="B65" s="71" t="s">
        <v>19</v>
      </c>
      <c r="C65" s="65" t="s">
        <v>110</v>
      </c>
      <c r="D65" s="66" t="s">
        <v>27</v>
      </c>
      <c r="E65" s="67" t="s">
        <v>28</v>
      </c>
      <c r="F65" s="68">
        <v>29.99</v>
      </c>
      <c r="G65" s="68">
        <v>17.989999999999998</v>
      </c>
      <c r="H65" s="69"/>
      <c r="I65" s="68">
        <f t="shared" si="13"/>
        <v>215.88</v>
      </c>
      <c r="J65" s="69"/>
      <c r="K65" s="70">
        <f t="shared" si="14"/>
        <v>0</v>
      </c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8"/>
      <c r="AC65" s="28"/>
      <c r="AD65" s="28"/>
      <c r="AE65" s="28"/>
      <c r="AF65" s="28"/>
      <c r="AG65" s="28"/>
      <c r="AH65" s="28"/>
      <c r="AI65" s="28"/>
    </row>
    <row r="66" spans="1:256" ht="15" x14ac:dyDescent="0.2">
      <c r="A66" s="63">
        <v>17000</v>
      </c>
      <c r="B66" s="71" t="s">
        <v>29</v>
      </c>
      <c r="C66" s="65" t="s">
        <v>112</v>
      </c>
      <c r="D66" s="66" t="s">
        <v>20</v>
      </c>
      <c r="E66" s="67" t="s">
        <v>30</v>
      </c>
      <c r="F66" s="68">
        <v>29.99</v>
      </c>
      <c r="G66" s="68">
        <v>17.989999999999998</v>
      </c>
      <c r="H66" s="69"/>
      <c r="I66" s="68">
        <f t="shared" ref="I66" si="15">SUM(G66*12)</f>
        <v>215.88</v>
      </c>
      <c r="J66" s="69"/>
      <c r="K66" s="70">
        <f t="shared" ref="K66" si="16">SUM(G66*H66)+(I66*J66)</f>
        <v>0</v>
      </c>
      <c r="L66" s="15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8"/>
      <c r="AC66" s="28"/>
      <c r="AD66" s="28"/>
      <c r="AE66" s="28"/>
      <c r="AF66" s="28"/>
      <c r="AG66" s="28"/>
      <c r="AH66" s="28"/>
      <c r="AI66" s="28"/>
    </row>
    <row r="67" spans="1:256" ht="15" x14ac:dyDescent="0.2">
      <c r="A67" s="91">
        <v>13000</v>
      </c>
      <c r="B67" s="71" t="s">
        <v>176</v>
      </c>
      <c r="C67" s="65" t="s">
        <v>177</v>
      </c>
      <c r="D67" s="66" t="s">
        <v>20</v>
      </c>
      <c r="E67" s="67" t="s">
        <v>178</v>
      </c>
      <c r="F67" s="68">
        <v>29.99</v>
      </c>
      <c r="G67" s="68">
        <v>17.989999999999998</v>
      </c>
      <c r="H67" s="69"/>
      <c r="I67" s="68">
        <f t="shared" si="13"/>
        <v>215.88</v>
      </c>
      <c r="J67" s="69"/>
      <c r="K67" s="70">
        <f t="shared" si="14"/>
        <v>0</v>
      </c>
      <c r="L67" s="15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8"/>
      <c r="AC67" s="28"/>
      <c r="AD67" s="28"/>
      <c r="AE67" s="28"/>
      <c r="AF67" s="28"/>
      <c r="AG67" s="28"/>
      <c r="AH67" s="28"/>
      <c r="AI67" s="28"/>
    </row>
    <row r="68" spans="1:256" s="25" customFormat="1" ht="15" x14ac:dyDescent="0.2">
      <c r="A68" s="103" t="s">
        <v>31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2"/>
      <c r="M68" s="2"/>
      <c r="N68" s="2"/>
      <c r="O68" s="2"/>
      <c r="P68" s="2"/>
      <c r="Q68" s="2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9"/>
      <c r="AC68" s="29"/>
      <c r="AD68" s="29"/>
      <c r="AE68" s="29"/>
      <c r="AF68" s="29"/>
      <c r="AG68" s="29"/>
      <c r="AH68" s="29"/>
      <c r="AI68" s="29"/>
    </row>
    <row r="69" spans="1:256" ht="15" x14ac:dyDescent="0.2">
      <c r="A69" s="63">
        <v>14004</v>
      </c>
      <c r="B69" s="71" t="s">
        <v>19</v>
      </c>
      <c r="C69" s="65" t="s">
        <v>113</v>
      </c>
      <c r="D69" s="66" t="s">
        <v>59</v>
      </c>
      <c r="E69" s="67" t="s">
        <v>32</v>
      </c>
      <c r="F69" s="68">
        <v>29.99</v>
      </c>
      <c r="G69" s="68">
        <v>17.989999999999998</v>
      </c>
      <c r="H69" s="69"/>
      <c r="I69" s="68">
        <f>SUM(G69*12)</f>
        <v>215.88</v>
      </c>
      <c r="J69" s="69"/>
      <c r="K69" s="70">
        <f>SUM(G69*H69)+(I69*J69)</f>
        <v>0</v>
      </c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8"/>
      <c r="AC69" s="28"/>
      <c r="AD69" s="28"/>
      <c r="AE69" s="28"/>
      <c r="AF69" s="28"/>
      <c r="AG69" s="28"/>
      <c r="AH69" s="28"/>
      <c r="AI69" s="28"/>
    </row>
    <row r="70" spans="1:256" ht="15" x14ac:dyDescent="0.2">
      <c r="A70" s="63">
        <v>18000</v>
      </c>
      <c r="B70" s="71" t="s">
        <v>19</v>
      </c>
      <c r="C70" s="65" t="s">
        <v>114</v>
      </c>
      <c r="D70" s="66" t="s">
        <v>20</v>
      </c>
      <c r="E70" s="67" t="s">
        <v>33</v>
      </c>
      <c r="F70" s="68">
        <v>25.99</v>
      </c>
      <c r="G70" s="68">
        <v>15.59</v>
      </c>
      <c r="H70" s="69"/>
      <c r="I70" s="68">
        <f t="shared" ref="I70:I72" si="17">SUM(G70*12)</f>
        <v>187.07999999999998</v>
      </c>
      <c r="J70" s="69"/>
      <c r="K70" s="70">
        <f t="shared" ref="K70:K72" si="18">SUM(G70*H70)+(I70*J70)</f>
        <v>0</v>
      </c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8"/>
      <c r="AC70" s="28"/>
      <c r="AD70" s="28"/>
      <c r="AE70" s="28"/>
      <c r="AF70" s="28"/>
      <c r="AG70" s="28"/>
      <c r="AH70" s="28"/>
      <c r="AI70" s="28"/>
    </row>
    <row r="71" spans="1:256" ht="15" x14ac:dyDescent="0.2">
      <c r="A71" s="63">
        <v>18001</v>
      </c>
      <c r="B71" s="71" t="s">
        <v>19</v>
      </c>
      <c r="C71" s="65" t="s">
        <v>115</v>
      </c>
      <c r="D71" s="66" t="s">
        <v>23</v>
      </c>
      <c r="E71" s="67" t="s">
        <v>34</v>
      </c>
      <c r="F71" s="68">
        <v>25.99</v>
      </c>
      <c r="G71" s="68">
        <v>15.59</v>
      </c>
      <c r="H71" s="69"/>
      <c r="I71" s="68">
        <f t="shared" si="17"/>
        <v>187.07999999999998</v>
      </c>
      <c r="J71" s="69"/>
      <c r="K71" s="70">
        <f t="shared" si="18"/>
        <v>0</v>
      </c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8"/>
      <c r="AC71" s="28"/>
      <c r="AD71" s="28"/>
      <c r="AE71" s="28"/>
      <c r="AF71" s="28"/>
      <c r="AG71" s="28"/>
      <c r="AH71" s="28"/>
      <c r="AI71" s="28"/>
    </row>
    <row r="72" spans="1:256" ht="15" x14ac:dyDescent="0.2">
      <c r="A72" s="63">
        <v>18002</v>
      </c>
      <c r="B72" s="71" t="s">
        <v>29</v>
      </c>
      <c r="C72" s="65" t="s">
        <v>116</v>
      </c>
      <c r="D72" s="66" t="s">
        <v>20</v>
      </c>
      <c r="E72" s="67" t="s">
        <v>35</v>
      </c>
      <c r="F72" s="68">
        <v>25.99</v>
      </c>
      <c r="G72" s="68">
        <v>15.59</v>
      </c>
      <c r="H72" s="69"/>
      <c r="I72" s="68">
        <f t="shared" si="17"/>
        <v>187.07999999999998</v>
      </c>
      <c r="J72" s="69"/>
      <c r="K72" s="70">
        <f t="shared" si="18"/>
        <v>0</v>
      </c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8"/>
      <c r="AC72" s="28"/>
      <c r="AD72" s="28"/>
      <c r="AE72" s="28"/>
      <c r="AF72" s="28"/>
      <c r="AG72" s="28"/>
      <c r="AH72" s="28"/>
      <c r="AI72" s="28"/>
    </row>
    <row r="73" spans="1:256" ht="15" x14ac:dyDescent="0.2">
      <c r="A73" s="63">
        <v>18003</v>
      </c>
      <c r="B73" s="71" t="s">
        <v>19</v>
      </c>
      <c r="C73" s="65" t="s">
        <v>117</v>
      </c>
      <c r="D73" s="66" t="s">
        <v>20</v>
      </c>
      <c r="E73" s="67" t="s">
        <v>36</v>
      </c>
      <c r="F73" s="68">
        <v>25.99</v>
      </c>
      <c r="G73" s="68">
        <v>15.59</v>
      </c>
      <c r="H73" s="69"/>
      <c r="I73" s="68">
        <f t="shared" ref="I73:I75" si="19">SUM(G73*12)</f>
        <v>187.07999999999998</v>
      </c>
      <c r="J73" s="69"/>
      <c r="K73" s="70">
        <f t="shared" ref="K73:K75" si="20">SUM(G73*H73)+(I73*J73)</f>
        <v>0</v>
      </c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8"/>
      <c r="AC73" s="28"/>
      <c r="AD73" s="28"/>
      <c r="AE73" s="28"/>
      <c r="AF73" s="28"/>
      <c r="AG73" s="28"/>
      <c r="AH73" s="28"/>
      <c r="AI73" s="28"/>
    </row>
    <row r="74" spans="1:256" ht="15" x14ac:dyDescent="0.2">
      <c r="A74" s="63">
        <v>14012</v>
      </c>
      <c r="B74" s="71" t="s">
        <v>19</v>
      </c>
      <c r="C74" s="65" t="s">
        <v>118</v>
      </c>
      <c r="D74" s="66" t="s">
        <v>20</v>
      </c>
      <c r="E74" s="67" t="s">
        <v>37</v>
      </c>
      <c r="F74" s="68">
        <v>25.99</v>
      </c>
      <c r="G74" s="68">
        <v>15.59</v>
      </c>
      <c r="H74" s="69"/>
      <c r="I74" s="68">
        <f t="shared" si="19"/>
        <v>187.07999999999998</v>
      </c>
      <c r="J74" s="69"/>
      <c r="K74" s="70">
        <f t="shared" si="20"/>
        <v>0</v>
      </c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8"/>
      <c r="AC74" s="28"/>
      <c r="AD74" s="28"/>
      <c r="AE74" s="28"/>
      <c r="AF74" s="28"/>
      <c r="AG74" s="28"/>
      <c r="AH74" s="28"/>
      <c r="AI74" s="28"/>
    </row>
    <row r="75" spans="1:256" ht="15" x14ac:dyDescent="0.2">
      <c r="A75" s="63">
        <v>14013</v>
      </c>
      <c r="B75" s="71" t="s">
        <v>29</v>
      </c>
      <c r="C75" s="65" t="s">
        <v>119</v>
      </c>
      <c r="D75" s="66" t="s">
        <v>20</v>
      </c>
      <c r="E75" s="67" t="s">
        <v>38</v>
      </c>
      <c r="F75" s="68">
        <v>25.99</v>
      </c>
      <c r="G75" s="68">
        <v>15.59</v>
      </c>
      <c r="H75" s="69"/>
      <c r="I75" s="68">
        <f t="shared" si="19"/>
        <v>187.07999999999998</v>
      </c>
      <c r="J75" s="69"/>
      <c r="K75" s="70">
        <f t="shared" si="20"/>
        <v>0</v>
      </c>
      <c r="L75" s="15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8"/>
      <c r="AC75" s="28"/>
      <c r="AD75" s="28"/>
      <c r="AE75" s="28"/>
      <c r="AF75" s="28"/>
      <c r="AG75" s="28"/>
      <c r="AH75" s="28"/>
      <c r="AI75" s="28"/>
    </row>
    <row r="76" spans="1:256" s="2" customFormat="1" ht="15" x14ac:dyDescent="0.2">
      <c r="A76" s="103" t="s">
        <v>91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9"/>
      <c r="AC76" s="29"/>
      <c r="AD76" s="29"/>
      <c r="AE76" s="29"/>
      <c r="AF76" s="29"/>
      <c r="AG76" s="29"/>
      <c r="AH76" s="29"/>
      <c r="AI76" s="29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  <c r="IU76" s="25"/>
      <c r="IV76" s="25"/>
    </row>
    <row r="77" spans="1:256" ht="15" x14ac:dyDescent="0.2">
      <c r="A77" s="63">
        <v>14003</v>
      </c>
      <c r="B77" s="71" t="s">
        <v>19</v>
      </c>
      <c r="C77" s="65" t="s">
        <v>120</v>
      </c>
      <c r="D77" s="66" t="s">
        <v>23</v>
      </c>
      <c r="E77" s="67" t="s">
        <v>39</v>
      </c>
      <c r="F77" s="68">
        <v>25.99</v>
      </c>
      <c r="G77" s="68">
        <v>15.59</v>
      </c>
      <c r="H77" s="69"/>
      <c r="I77" s="68">
        <f>SUM(G77*12)</f>
        <v>187.07999999999998</v>
      </c>
      <c r="J77" s="69"/>
      <c r="K77" s="70">
        <f>SUM(G77*H77)+(I77*J77)</f>
        <v>0</v>
      </c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8"/>
      <c r="AC77" s="28"/>
      <c r="AD77" s="28"/>
      <c r="AE77" s="28"/>
      <c r="AF77" s="28"/>
      <c r="AG77" s="28"/>
      <c r="AH77" s="28"/>
      <c r="AI77" s="28"/>
    </row>
    <row r="78" spans="1:256" ht="15" x14ac:dyDescent="0.2">
      <c r="A78" s="63">
        <v>14016</v>
      </c>
      <c r="B78" s="71" t="s">
        <v>19</v>
      </c>
      <c r="C78" s="65" t="s">
        <v>121</v>
      </c>
      <c r="D78" s="66" t="s">
        <v>23</v>
      </c>
      <c r="E78" s="67" t="s">
        <v>40</v>
      </c>
      <c r="F78" s="68">
        <v>44.99</v>
      </c>
      <c r="G78" s="68">
        <v>26.99</v>
      </c>
      <c r="H78" s="69"/>
      <c r="I78" s="68">
        <f t="shared" ref="I78:I80" si="21">SUM(G78*12)</f>
        <v>323.88</v>
      </c>
      <c r="J78" s="69"/>
      <c r="K78" s="70">
        <f t="shared" ref="K78:K80" si="22">SUM(G78*H78)+(I78*J78)</f>
        <v>0</v>
      </c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8"/>
      <c r="AC78" s="28"/>
      <c r="AD78" s="28"/>
      <c r="AE78" s="28"/>
      <c r="AF78" s="28"/>
      <c r="AG78" s="28"/>
      <c r="AH78" s="28"/>
      <c r="AI78" s="28"/>
    </row>
    <row r="79" spans="1:256" ht="15" x14ac:dyDescent="0.2">
      <c r="A79" s="63">
        <v>14007</v>
      </c>
      <c r="B79" s="71" t="s">
        <v>19</v>
      </c>
      <c r="C79" s="65" t="s">
        <v>122</v>
      </c>
      <c r="D79" s="66" t="s">
        <v>20</v>
      </c>
      <c r="E79" s="67" t="s">
        <v>41</v>
      </c>
      <c r="F79" s="68">
        <v>25.99</v>
      </c>
      <c r="G79" s="68">
        <v>15.59</v>
      </c>
      <c r="H79" s="69"/>
      <c r="I79" s="68">
        <f t="shared" si="21"/>
        <v>187.07999999999998</v>
      </c>
      <c r="J79" s="69"/>
      <c r="K79" s="70">
        <f t="shared" si="22"/>
        <v>0</v>
      </c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8"/>
      <c r="AC79" s="28"/>
      <c r="AD79" s="28"/>
      <c r="AE79" s="28"/>
      <c r="AF79" s="28"/>
      <c r="AG79" s="28"/>
      <c r="AH79" s="28"/>
      <c r="AI79" s="28"/>
    </row>
    <row r="80" spans="1:256" ht="15" x14ac:dyDescent="0.2">
      <c r="A80" s="63">
        <v>15003</v>
      </c>
      <c r="B80" s="71" t="s">
        <v>19</v>
      </c>
      <c r="C80" s="65" t="s">
        <v>123</v>
      </c>
      <c r="D80" s="66" t="s">
        <v>27</v>
      </c>
      <c r="E80" s="67" t="s">
        <v>42</v>
      </c>
      <c r="F80" s="68">
        <v>25.99</v>
      </c>
      <c r="G80" s="68">
        <v>15.59</v>
      </c>
      <c r="H80" s="69"/>
      <c r="I80" s="68">
        <f t="shared" si="21"/>
        <v>187.07999999999998</v>
      </c>
      <c r="J80" s="69"/>
      <c r="K80" s="70">
        <f t="shared" si="22"/>
        <v>0</v>
      </c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8"/>
      <c r="AC80" s="28"/>
      <c r="AD80" s="28"/>
      <c r="AE80" s="28"/>
      <c r="AF80" s="28"/>
      <c r="AG80" s="28"/>
      <c r="AH80" s="28"/>
      <c r="AI80" s="28"/>
    </row>
    <row r="81" spans="1:35" ht="15" x14ac:dyDescent="0.2">
      <c r="A81" s="63">
        <v>14000</v>
      </c>
      <c r="B81" s="71" t="s">
        <v>19</v>
      </c>
      <c r="C81" s="65" t="s">
        <v>124</v>
      </c>
      <c r="D81" s="66" t="s">
        <v>23</v>
      </c>
      <c r="E81" s="67" t="s">
        <v>43</v>
      </c>
      <c r="F81" s="68">
        <v>25.99</v>
      </c>
      <c r="G81" s="68">
        <v>15.59</v>
      </c>
      <c r="H81" s="69"/>
      <c r="I81" s="68">
        <f t="shared" ref="I81:I87" si="23">SUM(G81*12)</f>
        <v>187.07999999999998</v>
      </c>
      <c r="J81" s="69"/>
      <c r="K81" s="70">
        <f t="shared" ref="K81:K87" si="24">SUM(G81*H81)+(I81*J81)</f>
        <v>0</v>
      </c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8"/>
      <c r="AC81" s="28"/>
      <c r="AD81" s="28"/>
      <c r="AE81" s="28"/>
      <c r="AF81" s="28"/>
      <c r="AG81" s="28"/>
      <c r="AH81" s="28"/>
      <c r="AI81" s="28"/>
    </row>
    <row r="82" spans="1:35" ht="15" x14ac:dyDescent="0.2">
      <c r="A82" s="63">
        <v>15000</v>
      </c>
      <c r="B82" s="71" t="s">
        <v>19</v>
      </c>
      <c r="C82" s="65" t="s">
        <v>125</v>
      </c>
      <c r="D82" s="66" t="s">
        <v>27</v>
      </c>
      <c r="E82" s="67" t="s">
        <v>44</v>
      </c>
      <c r="F82" s="68">
        <v>25.99</v>
      </c>
      <c r="G82" s="68">
        <v>15.59</v>
      </c>
      <c r="H82" s="69"/>
      <c r="I82" s="68">
        <f t="shared" si="23"/>
        <v>187.07999999999998</v>
      </c>
      <c r="J82" s="69"/>
      <c r="K82" s="70">
        <f t="shared" si="24"/>
        <v>0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8"/>
      <c r="AC82" s="28"/>
      <c r="AD82" s="28"/>
      <c r="AE82" s="28"/>
      <c r="AF82" s="28"/>
      <c r="AG82" s="28"/>
      <c r="AH82" s="28"/>
      <c r="AI82" s="28"/>
    </row>
    <row r="83" spans="1:35" ht="15" x14ac:dyDescent="0.2">
      <c r="A83" s="63">
        <v>16010</v>
      </c>
      <c r="B83" s="71" t="s">
        <v>19</v>
      </c>
      <c r="C83" s="65" t="s">
        <v>126</v>
      </c>
      <c r="D83" s="66" t="s">
        <v>20</v>
      </c>
      <c r="E83" s="67" t="s">
        <v>45</v>
      </c>
      <c r="F83" s="68">
        <v>25.99</v>
      </c>
      <c r="G83" s="68">
        <v>15.59</v>
      </c>
      <c r="H83" s="69"/>
      <c r="I83" s="68">
        <f t="shared" si="23"/>
        <v>187.07999999999998</v>
      </c>
      <c r="J83" s="69"/>
      <c r="K83" s="70">
        <f t="shared" si="24"/>
        <v>0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8"/>
      <c r="AC83" s="28"/>
      <c r="AD83" s="28"/>
      <c r="AE83" s="28"/>
      <c r="AF83" s="28"/>
      <c r="AG83" s="28"/>
      <c r="AH83" s="28"/>
      <c r="AI83" s="28"/>
    </row>
    <row r="84" spans="1:35" ht="15" x14ac:dyDescent="0.2">
      <c r="A84" s="63">
        <v>14005</v>
      </c>
      <c r="B84" s="71" t="s">
        <v>19</v>
      </c>
      <c r="C84" s="65" t="s">
        <v>127</v>
      </c>
      <c r="D84" s="66" t="s">
        <v>23</v>
      </c>
      <c r="E84" s="67" t="s">
        <v>46</v>
      </c>
      <c r="F84" s="68">
        <v>25.99</v>
      </c>
      <c r="G84" s="68">
        <v>15.59</v>
      </c>
      <c r="H84" s="69"/>
      <c r="I84" s="68">
        <f t="shared" si="23"/>
        <v>187.07999999999998</v>
      </c>
      <c r="J84" s="69"/>
      <c r="K84" s="70">
        <f t="shared" si="24"/>
        <v>0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8"/>
      <c r="AC84" s="28"/>
      <c r="AD84" s="28"/>
      <c r="AE84" s="28"/>
      <c r="AF84" s="28"/>
      <c r="AG84" s="28"/>
      <c r="AH84" s="28"/>
      <c r="AI84" s="28"/>
    </row>
    <row r="85" spans="1:35" ht="15" x14ac:dyDescent="0.2">
      <c r="A85" s="63">
        <v>14009</v>
      </c>
      <c r="B85" s="71" t="s">
        <v>19</v>
      </c>
      <c r="C85" s="65" t="s">
        <v>128</v>
      </c>
      <c r="D85" s="66" t="s">
        <v>20</v>
      </c>
      <c r="E85" s="67" t="s">
        <v>47</v>
      </c>
      <c r="F85" s="68">
        <v>25.99</v>
      </c>
      <c r="G85" s="68">
        <v>15.59</v>
      </c>
      <c r="H85" s="69"/>
      <c r="I85" s="68">
        <f t="shared" si="23"/>
        <v>187.07999999999998</v>
      </c>
      <c r="J85" s="69"/>
      <c r="K85" s="70">
        <f t="shared" si="24"/>
        <v>0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8"/>
      <c r="AC85" s="28"/>
      <c r="AD85" s="28"/>
      <c r="AE85" s="28"/>
      <c r="AF85" s="28"/>
      <c r="AG85" s="28"/>
      <c r="AH85" s="28"/>
      <c r="AI85" s="28"/>
    </row>
    <row r="86" spans="1:35" ht="15" x14ac:dyDescent="0.2">
      <c r="A86" s="63">
        <v>14002</v>
      </c>
      <c r="B86" s="71" t="s">
        <v>19</v>
      </c>
      <c r="C86" s="65" t="s">
        <v>129</v>
      </c>
      <c r="D86" s="66" t="s">
        <v>23</v>
      </c>
      <c r="E86" s="67" t="s">
        <v>48</v>
      </c>
      <c r="F86" s="68">
        <v>25.99</v>
      </c>
      <c r="G86" s="68">
        <v>15.59</v>
      </c>
      <c r="H86" s="69"/>
      <c r="I86" s="68">
        <f t="shared" si="23"/>
        <v>187.07999999999998</v>
      </c>
      <c r="J86" s="69"/>
      <c r="K86" s="70">
        <f t="shared" si="24"/>
        <v>0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8"/>
      <c r="AC86" s="28"/>
      <c r="AD86" s="28"/>
      <c r="AE86" s="28"/>
      <c r="AF86" s="28"/>
      <c r="AG86" s="28"/>
      <c r="AH86" s="28"/>
      <c r="AI86" s="28"/>
    </row>
    <row r="87" spans="1:35" ht="15" x14ac:dyDescent="0.2">
      <c r="A87" s="63">
        <v>14001</v>
      </c>
      <c r="B87" s="71" t="s">
        <v>19</v>
      </c>
      <c r="C87" s="65" t="s">
        <v>130</v>
      </c>
      <c r="D87" s="66" t="s">
        <v>23</v>
      </c>
      <c r="E87" s="67" t="s">
        <v>49</v>
      </c>
      <c r="F87" s="68">
        <v>25.99</v>
      </c>
      <c r="G87" s="68">
        <v>15.59</v>
      </c>
      <c r="H87" s="69"/>
      <c r="I87" s="68">
        <f t="shared" si="23"/>
        <v>187.07999999999998</v>
      </c>
      <c r="J87" s="69"/>
      <c r="K87" s="70">
        <f t="shared" si="24"/>
        <v>0</v>
      </c>
      <c r="L87" s="15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8"/>
      <c r="AC87" s="28"/>
      <c r="AD87" s="28"/>
      <c r="AE87" s="28"/>
      <c r="AF87" s="28"/>
      <c r="AG87" s="28"/>
      <c r="AH87" s="28"/>
      <c r="AI87" s="28"/>
    </row>
    <row r="88" spans="1:35" ht="15" x14ac:dyDescent="0.2">
      <c r="A88" s="37"/>
      <c r="B88" s="42"/>
      <c r="C88" s="38"/>
      <c r="D88" s="39"/>
      <c r="E88" s="40"/>
      <c r="F88" s="41"/>
      <c r="G88" s="41"/>
      <c r="H88" s="102" t="s">
        <v>143</v>
      </c>
      <c r="I88" s="102"/>
      <c r="J88" s="102"/>
      <c r="K88" s="46">
        <f>SUM(K60+K61+K62+K63+K64+K65+K67+K69+K70+K71+K72+K73+K74+K75+K77+K78+K79+K80+K81+K82+K83+K84+K85+K86+K87)</f>
        <v>0</v>
      </c>
      <c r="L88" s="43"/>
      <c r="M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8"/>
      <c r="AC88" s="28"/>
      <c r="AD88" s="28"/>
      <c r="AE88" s="28"/>
      <c r="AF88" s="28"/>
      <c r="AG88" s="28"/>
      <c r="AH88" s="28"/>
      <c r="AI88" s="28"/>
    </row>
    <row r="89" spans="1:35" ht="15" x14ac:dyDescent="0.2">
      <c r="A89" s="78" t="s">
        <v>53</v>
      </c>
      <c r="B89" s="79"/>
      <c r="C89" s="79"/>
      <c r="D89" s="78" t="s">
        <v>146</v>
      </c>
      <c r="E89" s="40"/>
      <c r="F89" s="41"/>
      <c r="G89" s="41"/>
      <c r="H89" s="102" t="s">
        <v>103</v>
      </c>
      <c r="I89" s="102"/>
      <c r="J89" s="102"/>
      <c r="K89" s="47">
        <v>0</v>
      </c>
      <c r="L89" s="43"/>
      <c r="M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8"/>
      <c r="AC89" s="28"/>
      <c r="AD89" s="28"/>
      <c r="AE89" s="28"/>
      <c r="AF89" s="28"/>
      <c r="AG89" s="28"/>
      <c r="AH89" s="28"/>
      <c r="AI89" s="28"/>
    </row>
    <row r="90" spans="1:35" ht="15" x14ac:dyDescent="0.2">
      <c r="A90" s="76" t="s">
        <v>159</v>
      </c>
      <c r="B90" s="72"/>
      <c r="C90" s="72"/>
      <c r="D90" s="76" t="s">
        <v>92</v>
      </c>
      <c r="E90" s="40"/>
      <c r="F90" s="41"/>
      <c r="G90" s="41"/>
      <c r="H90" s="102" t="s">
        <v>144</v>
      </c>
      <c r="I90" s="102"/>
      <c r="J90" s="102"/>
      <c r="K90" s="46">
        <f>SUM(K88*(100%-K89))</f>
        <v>0</v>
      </c>
      <c r="L90" s="43"/>
      <c r="M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8"/>
      <c r="AC90" s="28"/>
      <c r="AD90" s="28"/>
      <c r="AE90" s="28"/>
      <c r="AF90" s="28"/>
      <c r="AG90" s="28"/>
      <c r="AH90" s="28"/>
      <c r="AI90" s="28"/>
    </row>
    <row r="91" spans="1:35" ht="15" x14ac:dyDescent="0.2">
      <c r="A91" s="76" t="s">
        <v>160</v>
      </c>
      <c r="B91" s="72"/>
      <c r="C91" s="72"/>
      <c r="D91" s="76" t="s">
        <v>93</v>
      </c>
      <c r="E91" s="16"/>
      <c r="F91" s="17"/>
      <c r="G91" s="18"/>
      <c r="H91" s="18"/>
      <c r="I91" s="19"/>
      <c r="J91" s="27"/>
      <c r="K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8"/>
      <c r="AC91" s="28"/>
      <c r="AD91" s="28"/>
      <c r="AE91" s="28"/>
      <c r="AF91" s="28"/>
      <c r="AG91" s="28"/>
      <c r="AH91" s="28"/>
      <c r="AI91" s="28"/>
    </row>
    <row r="92" spans="1:35" ht="15" x14ac:dyDescent="0.2">
      <c r="A92" s="76" t="s">
        <v>95</v>
      </c>
      <c r="B92" s="72"/>
      <c r="C92" s="72"/>
      <c r="D92" s="76" t="s">
        <v>94</v>
      </c>
      <c r="E92" s="72"/>
      <c r="F92" s="72"/>
      <c r="G92" s="72"/>
      <c r="H92" s="102" t="s">
        <v>145</v>
      </c>
      <c r="I92" s="102"/>
      <c r="J92" s="102"/>
      <c r="K92" s="46">
        <f>SUM(K90+K47)</f>
        <v>0</v>
      </c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8"/>
      <c r="AC92" s="28"/>
      <c r="AD92" s="28"/>
      <c r="AE92" s="28"/>
      <c r="AF92" s="28"/>
      <c r="AG92" s="28"/>
      <c r="AH92" s="28"/>
      <c r="AI92" s="28"/>
    </row>
    <row r="93" spans="1:35" s="20" customFormat="1" ht="14" x14ac:dyDescent="0.2">
      <c r="A93" s="76" t="s">
        <v>174</v>
      </c>
      <c r="B93" s="72"/>
      <c r="C93" s="72"/>
      <c r="E93" s="72"/>
      <c r="F93" s="72"/>
      <c r="G93" s="72"/>
      <c r="H93" s="72"/>
      <c r="I93" s="72"/>
      <c r="J93" s="73"/>
      <c r="K93" s="21"/>
      <c r="L93" s="21"/>
      <c r="M93" s="21"/>
      <c r="N93" s="21"/>
      <c r="O93" s="21"/>
      <c r="P93" s="21"/>
      <c r="Q93" s="21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3"/>
      <c r="AC93" s="33"/>
      <c r="AD93" s="33"/>
      <c r="AE93" s="33"/>
      <c r="AF93" s="33"/>
      <c r="AG93" s="33"/>
      <c r="AH93" s="33"/>
      <c r="AI93" s="33"/>
    </row>
    <row r="94" spans="1:35" s="20" customFormat="1" ht="14" x14ac:dyDescent="0.2">
      <c r="E94" s="72"/>
      <c r="F94" s="72"/>
      <c r="G94" s="72"/>
      <c r="H94" s="72"/>
      <c r="I94" s="72"/>
      <c r="J94" s="73"/>
      <c r="K94" s="92">
        <v>42767</v>
      </c>
      <c r="L94" s="21"/>
      <c r="M94" s="21"/>
      <c r="N94" s="21"/>
      <c r="O94" s="21"/>
      <c r="P94" s="21"/>
      <c r="Q94" s="21"/>
      <c r="R94" s="32"/>
      <c r="S94" s="34"/>
      <c r="T94" s="34"/>
      <c r="U94" s="34"/>
      <c r="V94" s="34"/>
      <c r="W94" s="34"/>
      <c r="X94" s="34"/>
      <c r="Y94" s="34"/>
      <c r="Z94" s="34"/>
      <c r="AA94" s="34"/>
      <c r="AB94" s="33"/>
      <c r="AC94" s="33"/>
      <c r="AD94" s="33"/>
      <c r="AE94" s="33"/>
      <c r="AF94" s="33"/>
      <c r="AG94" s="33"/>
      <c r="AH94" s="33"/>
      <c r="AI94" s="33"/>
    </row>
    <row r="95" spans="1:35" s="20" customFormat="1" ht="17" x14ac:dyDescent="0.2">
      <c r="A95" s="80" t="s">
        <v>54</v>
      </c>
      <c r="E95" s="101" t="s">
        <v>55</v>
      </c>
      <c r="F95" s="101"/>
      <c r="G95" s="101"/>
      <c r="H95" s="101"/>
      <c r="I95" s="101"/>
      <c r="J95" s="101"/>
      <c r="K95" s="101"/>
      <c r="L95" s="21"/>
      <c r="M95" s="21"/>
      <c r="N95" s="21"/>
      <c r="O95" s="21"/>
      <c r="P95" s="21"/>
      <c r="Q95" s="21"/>
      <c r="R95" s="32"/>
      <c r="S95" s="34"/>
      <c r="T95" s="34"/>
      <c r="U95" s="34"/>
      <c r="V95" s="34"/>
      <c r="W95" s="34"/>
      <c r="X95" s="34"/>
      <c r="Y95" s="34"/>
      <c r="Z95" s="34"/>
      <c r="AA95" s="34"/>
      <c r="AB95" s="33"/>
      <c r="AC95" s="33"/>
      <c r="AD95" s="33"/>
      <c r="AE95" s="33"/>
      <c r="AF95" s="33"/>
      <c r="AG95" s="33"/>
      <c r="AH95" s="33"/>
      <c r="AI95" s="33"/>
    </row>
    <row r="96" spans="1:35" s="20" customFormat="1" ht="16" x14ac:dyDescent="0.2">
      <c r="A96" s="81" t="s">
        <v>56</v>
      </c>
      <c r="D96" s="72"/>
      <c r="E96" s="101"/>
      <c r="F96" s="101"/>
      <c r="G96" s="101"/>
      <c r="H96" s="101"/>
      <c r="I96" s="101"/>
      <c r="J96" s="101"/>
      <c r="K96" s="101"/>
      <c r="L96" s="21"/>
      <c r="M96" s="21"/>
      <c r="N96" s="21"/>
      <c r="O96" s="21"/>
      <c r="P96" s="21"/>
      <c r="Q96" s="21"/>
      <c r="R96" s="32"/>
      <c r="S96" s="34"/>
      <c r="T96" s="34"/>
      <c r="U96" s="34"/>
      <c r="V96" s="34"/>
      <c r="W96" s="34"/>
      <c r="X96" s="34"/>
      <c r="Y96" s="34"/>
      <c r="Z96" s="34"/>
      <c r="AA96" s="34"/>
      <c r="AB96" s="33"/>
      <c r="AC96" s="33"/>
      <c r="AD96" s="33"/>
      <c r="AE96" s="33"/>
      <c r="AF96" s="33"/>
      <c r="AG96" s="33"/>
      <c r="AH96" s="33"/>
      <c r="AI96" s="33"/>
    </row>
    <row r="97" spans="1:35" ht="17" x14ac:dyDescent="0.2">
      <c r="A97" s="80" t="s">
        <v>57</v>
      </c>
      <c r="B97" s="72"/>
      <c r="C97" s="72"/>
      <c r="D97" s="72"/>
      <c r="E97" s="101"/>
      <c r="F97" s="101"/>
      <c r="G97" s="101"/>
      <c r="H97" s="101"/>
      <c r="I97" s="101"/>
      <c r="J97" s="101"/>
      <c r="K97" s="101"/>
      <c r="R97" s="27"/>
      <c r="S97" s="6"/>
      <c r="T97" s="6"/>
      <c r="U97" s="6"/>
      <c r="V97" s="6"/>
      <c r="W97" s="6"/>
      <c r="X97" s="6"/>
      <c r="Y97" s="6"/>
      <c r="Z97" s="6"/>
      <c r="AA97" s="6"/>
      <c r="AB97" s="28"/>
      <c r="AC97" s="28"/>
      <c r="AD97" s="28"/>
      <c r="AE97" s="28"/>
      <c r="AF97" s="28"/>
      <c r="AG97" s="28"/>
      <c r="AH97" s="28"/>
      <c r="AI97" s="28"/>
    </row>
    <row r="98" spans="1:35" s="22" customFormat="1" ht="17" x14ac:dyDescent="0.2">
      <c r="A98" s="80" t="s">
        <v>58</v>
      </c>
      <c r="B98" s="74"/>
      <c r="C98" s="74"/>
      <c r="D98" s="45"/>
      <c r="E98" s="101"/>
      <c r="F98" s="101"/>
      <c r="G98" s="101"/>
      <c r="H98" s="101"/>
      <c r="I98" s="101"/>
      <c r="J98" s="101"/>
      <c r="K98" s="101"/>
      <c r="L98" s="23"/>
      <c r="M98" s="23"/>
      <c r="N98" s="23"/>
      <c r="O98" s="23"/>
      <c r="P98" s="23"/>
      <c r="Q98" s="23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6"/>
      <c r="AC98" s="36"/>
      <c r="AD98" s="36"/>
      <c r="AE98" s="36"/>
      <c r="AF98" s="36"/>
      <c r="AG98" s="36"/>
      <c r="AH98" s="36"/>
      <c r="AI98" s="36"/>
    </row>
    <row r="99" spans="1:35" s="22" customFormat="1" ht="16" x14ac:dyDescent="0.2">
      <c r="A99" s="82" t="s">
        <v>148</v>
      </c>
      <c r="B99" s="74"/>
      <c r="C99" s="74"/>
      <c r="D99" s="45"/>
      <c r="E99" s="101"/>
      <c r="F99" s="101"/>
      <c r="G99" s="101"/>
      <c r="H99" s="101"/>
      <c r="I99" s="101"/>
      <c r="J99" s="101"/>
      <c r="K99" s="101"/>
      <c r="L99" s="23"/>
      <c r="M99" s="23"/>
      <c r="N99" s="23"/>
      <c r="O99" s="23"/>
      <c r="P99" s="23"/>
      <c r="Q99" s="23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6"/>
      <c r="AC99" s="24"/>
      <c r="AD99" s="24"/>
      <c r="AE99" s="24"/>
      <c r="AF99" s="36"/>
      <c r="AG99" s="36"/>
      <c r="AH99" s="36"/>
      <c r="AI99" s="36"/>
    </row>
    <row r="100" spans="1:35" s="22" customFormat="1" ht="5" customHeight="1" x14ac:dyDescent="0.2">
      <c r="B100" s="74"/>
      <c r="C100" s="74"/>
      <c r="D100" s="45"/>
      <c r="E100" s="45"/>
      <c r="F100" s="45"/>
      <c r="G100" s="45"/>
      <c r="H100" s="45"/>
      <c r="I100" s="45"/>
      <c r="J100" s="75"/>
      <c r="K100" s="23"/>
      <c r="L100" s="23"/>
      <c r="M100" s="23"/>
      <c r="N100" s="23"/>
      <c r="O100" s="23"/>
      <c r="P100" s="23"/>
      <c r="Q100" s="23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6"/>
      <c r="AC100" s="24"/>
      <c r="AD100" s="24"/>
      <c r="AE100" s="24"/>
      <c r="AF100" s="36"/>
      <c r="AG100" s="36"/>
      <c r="AH100" s="36"/>
      <c r="AI100" s="36"/>
    </row>
    <row r="101" spans="1:35" s="22" customFormat="1" ht="21" x14ac:dyDescent="0.2">
      <c r="A101" s="96" t="s">
        <v>147</v>
      </c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23"/>
      <c r="M101" s="23"/>
      <c r="N101" s="23"/>
      <c r="O101" s="23"/>
      <c r="P101" s="23"/>
      <c r="Q101" s="23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6"/>
      <c r="AC101" s="24"/>
      <c r="AD101" s="24"/>
      <c r="AE101" s="24"/>
      <c r="AF101" s="36"/>
      <c r="AG101" s="36"/>
      <c r="AH101" s="36"/>
      <c r="AI101" s="36"/>
    </row>
    <row r="102" spans="1:35" s="22" customFormat="1" ht="16" x14ac:dyDescent="0.2">
      <c r="B102" s="74"/>
      <c r="C102" s="74"/>
      <c r="D102" s="45"/>
      <c r="E102" s="45"/>
      <c r="F102" s="45"/>
      <c r="G102" s="45"/>
      <c r="H102" s="45"/>
      <c r="I102" s="45"/>
      <c r="J102" s="75"/>
      <c r="K102" s="23"/>
      <c r="L102" s="23"/>
      <c r="M102" s="23"/>
      <c r="N102" s="23"/>
      <c r="O102" s="23"/>
      <c r="P102" s="23"/>
      <c r="Q102" s="23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6"/>
      <c r="AC102" s="24"/>
      <c r="AD102" s="24"/>
      <c r="AE102" s="24"/>
      <c r="AF102" s="36"/>
      <c r="AG102" s="36"/>
      <c r="AH102" s="36"/>
      <c r="AI102" s="36"/>
    </row>
    <row r="103" spans="1:35" ht="15" x14ac:dyDescent="0.2"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8"/>
      <c r="AC103" s="1"/>
      <c r="AD103" s="1"/>
      <c r="AE103" s="1"/>
      <c r="AF103" s="28"/>
      <c r="AG103" s="28"/>
      <c r="AH103" s="28"/>
      <c r="AI103" s="28"/>
    </row>
    <row r="104" spans="1:35" ht="15" x14ac:dyDescent="0.2"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8"/>
      <c r="AC104" s="1"/>
      <c r="AD104" s="1"/>
      <c r="AE104" s="1"/>
      <c r="AF104" s="28"/>
      <c r="AG104" s="28"/>
      <c r="AH104" s="28"/>
      <c r="AI104" s="28"/>
    </row>
    <row r="105" spans="1:35" ht="15" x14ac:dyDescent="0.2"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3"/>
      <c r="AC105" s="1"/>
      <c r="AD105" s="4"/>
      <c r="AE105" s="1"/>
      <c r="AF105" s="28"/>
      <c r="AG105" s="28"/>
      <c r="AH105" s="28"/>
      <c r="AI105" s="28"/>
    </row>
    <row r="106" spans="1:35" ht="15" x14ac:dyDescent="0.2"/>
    <row r="107" spans="1:35" ht="15" x14ac:dyDescent="0.2">
      <c r="AG107" s="1"/>
      <c r="AH107" s="1"/>
    </row>
    <row r="108" spans="1:35" ht="15" x14ac:dyDescent="0.2">
      <c r="AG108" s="1"/>
      <c r="AH108" s="1"/>
    </row>
    <row r="109" spans="1:35" ht="15" x14ac:dyDescent="0.2">
      <c r="AG109" s="1"/>
      <c r="AH109" s="1"/>
    </row>
    <row r="110" spans="1:35" ht="15" x14ac:dyDescent="0.2">
      <c r="AG110" s="1"/>
      <c r="AH110" s="1"/>
    </row>
    <row r="111" spans="1:35" ht="15" x14ac:dyDescent="0.2">
      <c r="AF111" s="3"/>
      <c r="AG111" s="1"/>
      <c r="AH111" s="1"/>
    </row>
    <row r="112" spans="1:35" ht="15" x14ac:dyDescent="0.2">
      <c r="AF112" s="3"/>
      <c r="AG112" s="1"/>
      <c r="AH112" s="1"/>
    </row>
    <row r="113" spans="32:42" ht="15" x14ac:dyDescent="0.2">
      <c r="AF113" s="3"/>
      <c r="AG113" s="1"/>
      <c r="AH113" s="1"/>
    </row>
    <row r="114" spans="32:42" ht="15" x14ac:dyDescent="0.2">
      <c r="AF114" s="1"/>
      <c r="AG114" s="1"/>
      <c r="AH114" s="1"/>
    </row>
    <row r="115" spans="32:42" ht="15" x14ac:dyDescent="0.2"/>
    <row r="116" spans="32:42" ht="15" x14ac:dyDescent="0.2">
      <c r="AJ116" s="6"/>
      <c r="AK116" s="6"/>
      <c r="AL116" s="7"/>
    </row>
    <row r="117" spans="32:42" ht="19" x14ac:dyDescent="0.2">
      <c r="AJ117" s="8"/>
      <c r="AK117" s="8"/>
      <c r="AL117" s="9"/>
    </row>
    <row r="118" spans="32:42" ht="19" x14ac:dyDescent="0.2">
      <c r="AJ118" s="10"/>
      <c r="AK118" s="10"/>
      <c r="AL118" s="11"/>
    </row>
    <row r="119" spans="32:42" ht="19" x14ac:dyDescent="0.2">
      <c r="AJ119" s="10"/>
      <c r="AK119" s="10"/>
      <c r="AL119" s="11"/>
    </row>
    <row r="120" spans="32:42" ht="25" x14ac:dyDescent="0.2">
      <c r="AJ120" s="8"/>
      <c r="AK120" s="8"/>
      <c r="AL120" s="12"/>
    </row>
    <row r="121" spans="32:42" ht="15" x14ac:dyDescent="0.2">
      <c r="AI121" s="1"/>
      <c r="AJ121" s="13"/>
      <c r="AK121" s="13"/>
      <c r="AL121" s="13"/>
      <c r="AM121" s="14"/>
      <c r="AN121" s="14"/>
      <c r="AO121" s="14"/>
      <c r="AP121" s="14"/>
    </row>
    <row r="122" spans="32:42" ht="15" x14ac:dyDescent="0.2">
      <c r="AI122" s="1"/>
      <c r="AJ122" s="13"/>
      <c r="AK122" s="13"/>
      <c r="AL122" s="13"/>
      <c r="AM122" s="13"/>
      <c r="AN122" s="13"/>
      <c r="AO122" s="13"/>
      <c r="AP122" s="13"/>
    </row>
    <row r="123" spans="32:42" ht="15" x14ac:dyDescent="0.2">
      <c r="AI123" s="13"/>
      <c r="AJ123" s="13"/>
      <c r="AK123" s="13"/>
      <c r="AL123" s="13"/>
      <c r="AM123" s="13"/>
      <c r="AN123" s="13"/>
      <c r="AO123" s="13"/>
      <c r="AP123" s="13"/>
    </row>
    <row r="124" spans="32:42" ht="15" x14ac:dyDescent="0.2"/>
    <row r="125" spans="32:42" ht="15" x14ac:dyDescent="0.2"/>
    <row r="126" spans="32:42" ht="15" x14ac:dyDescent="0.2"/>
    <row r="127" spans="32:42" ht="15" x14ac:dyDescent="0.2"/>
  </sheetData>
  <mergeCells count="29">
    <mergeCell ref="B2:D2"/>
    <mergeCell ref="B3:D3"/>
    <mergeCell ref="B4:D4"/>
    <mergeCell ref="A10:K10"/>
    <mergeCell ref="A59:K59"/>
    <mergeCell ref="E52:K52"/>
    <mergeCell ref="E53:K53"/>
    <mergeCell ref="E54:K54"/>
    <mergeCell ref="A55:K55"/>
    <mergeCell ref="A35:K35"/>
    <mergeCell ref="H45:J45"/>
    <mergeCell ref="H46:J46"/>
    <mergeCell ref="H47:J47"/>
    <mergeCell ref="A20:K20"/>
    <mergeCell ref="A101:K101"/>
    <mergeCell ref="A30:K30"/>
    <mergeCell ref="E51:K51"/>
    <mergeCell ref="E95:K95"/>
    <mergeCell ref="E96:K96"/>
    <mergeCell ref="E97:K97"/>
    <mergeCell ref="E98:K98"/>
    <mergeCell ref="E99:K99"/>
    <mergeCell ref="E50:K50"/>
    <mergeCell ref="H88:J88"/>
    <mergeCell ref="H89:J89"/>
    <mergeCell ref="H90:J90"/>
    <mergeCell ref="H92:J92"/>
    <mergeCell ref="A68:K68"/>
    <mergeCell ref="A76:K76"/>
  </mergeCells>
  <phoneticPr fontId="32" type="noConversion"/>
  <hyperlinks>
    <hyperlink ref="A99" r:id="rId1" xr:uid="{6786CFF5-817E-134E-8DD9-76121B14BE9C}"/>
    <hyperlink ref="A54" r:id="rId2" xr:uid="{8510153D-B5BE-BF48-998C-DDB64DBC715D}"/>
  </hyperlinks>
  <printOptions horizontalCentered="1" verticalCentered="1"/>
  <pageMargins left="0.16" right="0.16" top="0.15" bottom="0.15" header="0" footer="0"/>
  <pageSetup scale="67" fitToHeight="2" orientation="landscape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 (2)</vt:lpstr>
      <vt:lpstr>'Sheet 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Laura Marshall Brizes</cp:lastModifiedBy>
  <cp:lastPrinted>2021-03-23T18:22:24Z</cp:lastPrinted>
  <dcterms:created xsi:type="dcterms:W3CDTF">2018-12-17T22:19:31Z</dcterms:created>
  <dcterms:modified xsi:type="dcterms:W3CDTF">2021-05-13T20:13:16Z</dcterms:modified>
</cp:coreProperties>
</file>